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showInkAnnotation="0" defaultThemeVersion="166925"/>
  <mc:AlternateContent xmlns:mc="http://schemas.openxmlformats.org/markup-compatibility/2006">
    <mc:Choice Requires="x15">
      <x15ac:absPath xmlns:x15ac="http://schemas.microsoft.com/office/spreadsheetml/2010/11/ac" url="E:\Abid\Abid\own Setup\Future Plan\New circle of sites\First Circle\5th Circle\Done\Abid Farooq.com\Estimation Template\Templates\Rent Estimate\"/>
    </mc:Choice>
  </mc:AlternateContent>
  <xr:revisionPtr revIDLastSave="0" documentId="13_ncr:1_{128255DA-67D2-4E6B-9018-E509D2FEA555}" xr6:coauthVersionLast="47" xr6:coauthVersionMax="47" xr10:uidLastSave="{00000000-0000-0000-0000-000000000000}"/>
  <bookViews>
    <workbookView xWindow="-120" yWindow="-120" windowWidth="29040" windowHeight="15840" xr2:uid="{00000000-000D-0000-FFFF-FFFF00000000}"/>
  </bookViews>
  <sheets>
    <sheet name="Rent Estimate" sheetId="3" r:id="rId1"/>
    <sheet name="©" sheetId="2" r:id="rId2"/>
  </sheets>
  <definedNames>
    <definedName name="_rent" localSheetId="0">INDEX({"Weekly Rent";"Bi-weekly Rent";"Semi-monthly Rent";"Monthly Rent";"Bi-monthly Rent";"Quarterly Rent";"Semi-annual Rent";"Annual Rent"},MATCH('Rent Estimate'!$E$4,{"Weekly";"Bi-weekly";"Semi-monthly";"Monthly";"Bi-monthly";"Quarterly";"Semi-annually";"Annually"},0))</definedName>
    <definedName name="_rent_amount" localSheetId="0">'Rent Estimate'!$E$5</definedName>
    <definedName name="_term" localSheetId="0">INDEX({52;26;24;12;6;4;2;1},MATCH('Rent Estimate'!$E$4,{"Weekly";"Bi-weekly";"Semi-monthly";"Monthly";"Bi-monthly";"Quarterly";"Semi-annually";"Annually"},0))</definedName>
    <definedName name="_total_numb_of_payments" localSheetId="0">('Rent Estimate'!$E$3/12)*'Rent Estimate'!_term</definedName>
    <definedName name="first_payment" localSheetId="0">'Rent Estimate'!$E$7</definedName>
    <definedName name="per_year" localSheetId="0">INDEX({0.25;0.5;0.5;1;2;3;6;12},MATCH('Rent Estimate'!$E$4,{"Weekly";"Bi-weekly";"Semi-monthly";"Monthly";"Bi-monthly";"Quarterly";"Semi-annually";"Annually"},0))</definedName>
    <definedName name="_xlnm.Print_Area" localSheetId="0">'Rent Estimate'!$B$1:$H$64</definedName>
    <definedName name="_xlnm.Print_Titles" localSheetId="0">'Rent Estimate'!$1:$11</definedName>
  </definedNames>
  <calcPr calcId="181029"/>
</workbook>
</file>

<file path=xl/calcChain.xml><?xml version="1.0" encoding="utf-8"?>
<calcChain xmlns="http://schemas.openxmlformats.org/spreadsheetml/2006/main">
  <c r="G9" i="3" l="1"/>
  <c r="H12" i="3" s="1"/>
  <c r="B142" i="3"/>
  <c r="H142" i="3" s="1"/>
  <c r="B143" i="3" s="1"/>
  <c r="C142" i="3" l="1"/>
  <c r="C143" i="3"/>
  <c r="H143" i="3"/>
  <c r="B144" i="3" s="1"/>
  <c r="B13" i="3"/>
  <c r="I13" i="3" s="1"/>
  <c r="I12" i="3"/>
  <c r="H144" i="3" l="1"/>
  <c r="B145" i="3" s="1"/>
  <c r="C144" i="3"/>
  <c r="C13" i="3"/>
  <c r="H13" i="3"/>
  <c r="B14" i="3" s="1"/>
  <c r="I14" i="3" s="1"/>
  <c r="D13" i="3"/>
  <c r="A5" i="2"/>
  <c r="H14" i="3" l="1"/>
  <c r="B15" i="3" s="1"/>
  <c r="I15" i="3" s="1"/>
  <c r="C14" i="3"/>
  <c r="D14" i="3"/>
  <c r="H145" i="3"/>
  <c r="C145" i="3"/>
  <c r="D15" i="3" l="1"/>
  <c r="H15" i="3"/>
  <c r="B16" i="3" s="1"/>
  <c r="I16" i="3" s="1"/>
  <c r="C15" i="3"/>
  <c r="H16" i="3" l="1"/>
  <c r="B17" i="3" s="1"/>
  <c r="I17" i="3" s="1"/>
  <c r="C16" i="3"/>
  <c r="D16" i="3"/>
  <c r="D17" i="3" l="1"/>
  <c r="H17" i="3"/>
  <c r="B18" i="3" s="1"/>
  <c r="I18" i="3" s="1"/>
  <c r="C17" i="3"/>
  <c r="C18" i="3" l="1"/>
  <c r="D18" i="3"/>
  <c r="H18" i="3"/>
  <c r="B19" i="3" s="1"/>
  <c r="I19" i="3" s="1"/>
  <c r="D19" i="3" l="1"/>
  <c r="C19" i="3"/>
  <c r="H19" i="3"/>
  <c r="B20" i="3" s="1"/>
  <c r="I20" i="3" s="1"/>
  <c r="D20" i="3" l="1"/>
  <c r="H20" i="3"/>
  <c r="B21" i="3" s="1"/>
  <c r="I21" i="3" s="1"/>
  <c r="C20" i="3"/>
  <c r="H21" i="3" l="1"/>
  <c r="B22" i="3" s="1"/>
  <c r="I22" i="3" s="1"/>
  <c r="C21" i="3"/>
  <c r="D21" i="3"/>
  <c r="H22" i="3" l="1"/>
  <c r="B23" i="3" s="1"/>
  <c r="I23" i="3" s="1"/>
  <c r="C22" i="3"/>
  <c r="D22" i="3"/>
  <c r="C23" i="3" l="1"/>
  <c r="D23" i="3"/>
  <c r="H23" i="3"/>
  <c r="B24" i="3" s="1"/>
  <c r="I24" i="3" s="1"/>
  <c r="D24" i="3" l="1"/>
  <c r="H24" i="3"/>
  <c r="B25" i="3" s="1"/>
  <c r="I25" i="3" s="1"/>
  <c r="C24" i="3"/>
  <c r="D25" i="3" l="1"/>
  <c r="H25" i="3"/>
  <c r="B26" i="3" s="1"/>
  <c r="I26" i="3" s="1"/>
  <c r="C25" i="3"/>
  <c r="C26" i="3" l="1"/>
  <c r="D26" i="3"/>
  <c r="H26" i="3"/>
  <c r="B27" i="3" s="1"/>
  <c r="I27" i="3" s="1"/>
  <c r="D27" i="3" l="1"/>
  <c r="C27" i="3"/>
  <c r="H27" i="3"/>
  <c r="B28" i="3" s="1"/>
  <c r="I28" i="3" s="1"/>
  <c r="D28" i="3" l="1"/>
  <c r="H28" i="3"/>
  <c r="B29" i="3" s="1"/>
  <c r="I29" i="3" s="1"/>
  <c r="C28" i="3"/>
  <c r="H29" i="3" l="1"/>
  <c r="B30" i="3" s="1"/>
  <c r="I30" i="3" s="1"/>
  <c r="D29" i="3"/>
  <c r="C29" i="3"/>
  <c r="H30" i="3" l="1"/>
  <c r="B31" i="3" s="1"/>
  <c r="I31" i="3" s="1"/>
  <c r="C30" i="3"/>
  <c r="D30" i="3"/>
  <c r="C31" i="3" l="1"/>
  <c r="D31" i="3"/>
  <c r="H31" i="3"/>
  <c r="B32" i="3" s="1"/>
  <c r="I32" i="3" s="1"/>
  <c r="D32" i="3" l="1"/>
  <c r="H32" i="3"/>
  <c r="B33" i="3" s="1"/>
  <c r="I33" i="3" s="1"/>
  <c r="C32" i="3"/>
  <c r="D33" i="3" l="1"/>
  <c r="H33" i="3"/>
  <c r="B34" i="3" s="1"/>
  <c r="I34" i="3" s="1"/>
  <c r="C33" i="3"/>
  <c r="C34" i="3" l="1"/>
  <c r="D34" i="3"/>
  <c r="H34" i="3"/>
  <c r="B35" i="3" s="1"/>
  <c r="I35" i="3" s="1"/>
  <c r="D35" i="3" l="1"/>
  <c r="H35" i="3"/>
  <c r="B36" i="3" s="1"/>
  <c r="I36" i="3" s="1"/>
  <c r="C35" i="3"/>
  <c r="D36" i="3" l="1"/>
  <c r="H36" i="3"/>
  <c r="B37" i="3" s="1"/>
  <c r="I37" i="3" s="1"/>
  <c r="C36" i="3"/>
  <c r="H37" i="3" l="1"/>
  <c r="B38" i="3" s="1"/>
  <c r="I38" i="3" s="1"/>
  <c r="C37" i="3"/>
  <c r="D37" i="3"/>
  <c r="D38" i="3" l="1"/>
  <c r="H38" i="3"/>
  <c r="B39" i="3" s="1"/>
  <c r="I39" i="3" s="1"/>
  <c r="C38" i="3"/>
  <c r="C39" i="3" l="1"/>
  <c r="D39" i="3"/>
  <c r="H39" i="3"/>
  <c r="B40" i="3" s="1"/>
  <c r="I40" i="3" s="1"/>
  <c r="D40" i="3" l="1"/>
  <c r="H40" i="3"/>
  <c r="B41" i="3" s="1"/>
  <c r="I41" i="3" s="1"/>
  <c r="C40" i="3"/>
  <c r="D41" i="3" l="1"/>
  <c r="H41" i="3"/>
  <c r="B42" i="3" s="1"/>
  <c r="I42" i="3" s="1"/>
  <c r="C41" i="3"/>
  <c r="C42" i="3" l="1"/>
  <c r="D42" i="3"/>
  <c r="H42" i="3"/>
  <c r="B43" i="3" s="1"/>
  <c r="I43" i="3" s="1"/>
  <c r="D43" i="3" l="1"/>
  <c r="H43" i="3"/>
  <c r="B44" i="3" s="1"/>
  <c r="I44" i="3" s="1"/>
  <c r="C43" i="3"/>
  <c r="D44" i="3" l="1"/>
  <c r="H44" i="3"/>
  <c r="B45" i="3" s="1"/>
  <c r="I45" i="3" s="1"/>
  <c r="C44" i="3"/>
  <c r="H45" i="3" l="1"/>
  <c r="B46" i="3" s="1"/>
  <c r="I46" i="3" s="1"/>
  <c r="C45" i="3"/>
  <c r="D45" i="3"/>
  <c r="D46" i="3" l="1"/>
  <c r="H46" i="3"/>
  <c r="B47" i="3" s="1"/>
  <c r="I47" i="3" s="1"/>
  <c r="C46" i="3"/>
  <c r="C47" i="3" l="1"/>
  <c r="D47" i="3"/>
  <c r="H47" i="3"/>
  <c r="B48" i="3" s="1"/>
  <c r="I48" i="3" s="1"/>
  <c r="D48" i="3" l="1"/>
  <c r="H48" i="3"/>
  <c r="B49" i="3" s="1"/>
  <c r="I49" i="3" s="1"/>
  <c r="C48" i="3"/>
  <c r="D49" i="3" l="1"/>
  <c r="H49" i="3"/>
  <c r="B50" i="3" s="1"/>
  <c r="I50" i="3" s="1"/>
  <c r="C49" i="3"/>
  <c r="C50" i="3" l="1"/>
  <c r="D50" i="3"/>
  <c r="H50" i="3"/>
  <c r="B51" i="3" s="1"/>
  <c r="I51" i="3" s="1"/>
  <c r="D51" i="3" l="1"/>
  <c r="H51" i="3"/>
  <c r="B52" i="3" s="1"/>
  <c r="I52" i="3" s="1"/>
  <c r="C51" i="3"/>
  <c r="D52" i="3" l="1"/>
  <c r="H52" i="3"/>
  <c r="B53" i="3" s="1"/>
  <c r="I53" i="3" s="1"/>
  <c r="C52" i="3"/>
  <c r="H53" i="3" l="1"/>
  <c r="B54" i="3" s="1"/>
  <c r="I54" i="3" s="1"/>
  <c r="C53" i="3"/>
  <c r="D53" i="3"/>
  <c r="D54" i="3" l="1"/>
  <c r="H54" i="3"/>
  <c r="B55" i="3" s="1"/>
  <c r="I55" i="3" s="1"/>
  <c r="C54" i="3"/>
  <c r="C55" i="3" l="1"/>
  <c r="D55" i="3"/>
  <c r="H55" i="3"/>
  <c r="B56" i="3" s="1"/>
  <c r="I56" i="3" s="1"/>
  <c r="D56" i="3" l="1"/>
  <c r="H56" i="3"/>
  <c r="B57" i="3" s="1"/>
  <c r="I57" i="3" s="1"/>
  <c r="C56" i="3"/>
  <c r="D57" i="3" l="1"/>
  <c r="H57" i="3"/>
  <c r="B58" i="3" s="1"/>
  <c r="I58" i="3" s="1"/>
  <c r="C57" i="3"/>
  <c r="C58" i="3" l="1"/>
  <c r="D58" i="3"/>
  <c r="H58" i="3"/>
  <c r="B59" i="3" s="1"/>
  <c r="I59" i="3" s="1"/>
  <c r="D59" i="3" l="1"/>
  <c r="H59" i="3"/>
  <c r="B60" i="3" s="1"/>
  <c r="I60" i="3" s="1"/>
  <c r="C59" i="3"/>
  <c r="D60" i="3" l="1"/>
  <c r="H60" i="3"/>
  <c r="B61" i="3" s="1"/>
  <c r="I61" i="3" s="1"/>
  <c r="C60" i="3"/>
  <c r="H61" i="3" l="1"/>
  <c r="B62" i="3" s="1"/>
  <c r="I62" i="3" s="1"/>
  <c r="C61" i="3"/>
  <c r="D61" i="3"/>
  <c r="D62" i="3" l="1"/>
  <c r="H62" i="3"/>
  <c r="B63" i="3" s="1"/>
  <c r="I63" i="3" s="1"/>
  <c r="C62" i="3"/>
  <c r="C63" i="3" l="1"/>
  <c r="D63" i="3"/>
  <c r="H63" i="3"/>
  <c r="B64" i="3" s="1"/>
  <c r="I64" i="3" s="1"/>
  <c r="D64" i="3" l="1"/>
  <c r="H64" i="3"/>
  <c r="C64" i="3"/>
</calcChain>
</file>

<file path=xl/sharedStrings.xml><?xml version="1.0" encoding="utf-8"?>
<sst xmlns="http://schemas.openxmlformats.org/spreadsheetml/2006/main" count="28" uniqueCount="28">
  <si>
    <t>Check #</t>
  </si>
  <si>
    <t>Receipt #</t>
  </si>
  <si>
    <t>Date Due</t>
  </si>
  <si>
    <t>Amount Due</t>
  </si>
  <si>
    <t>Amount Paid</t>
  </si>
  <si>
    <t>Balance</t>
  </si>
  <si>
    <t>Weekly</t>
  </si>
  <si>
    <t>#</t>
  </si>
  <si>
    <t>TOTAL RENT</t>
  </si>
  <si>
    <t>Rented from and Including:</t>
  </si>
  <si>
    <t>Rented To:</t>
  </si>
  <si>
    <t>Break-Even Analysis</t>
  </si>
  <si>
    <t>By Spreadsheet123.com</t>
  </si>
  <si>
    <t>Do not delete this worksheet.</t>
  </si>
  <si>
    <t>If necessary, you may hide this worksheet by right-clicking on the tab and selecting Hide from the menu.</t>
  </si>
  <si>
    <t>This spreadsheet, including all worksheets and associated content is considered an intellectual property of Spreadsheet123 LTD and protected by intellectual property and copyright laws of United Kingdom and other intellectual property and copyright treaties.</t>
  </si>
  <si>
    <t>Full license agreement is available on our website. Please click on the link below or copy and paste the link URL to your browser to learn how you may or may not use this template.</t>
  </si>
  <si>
    <t>License Agreement</t>
  </si>
  <si>
    <t>https://www.spreadsheet123.com/ExcelTemplates/rent-payment-schedule.html</t>
  </si>
  <si>
    <t>https://www.spreadsheet123.com/EULA/privateuse-EULA.html</t>
  </si>
  <si>
    <t>Rent Payment Estimate</t>
  </si>
  <si>
    <t xml:space="preserve">Name of Tenant: </t>
  </si>
  <si>
    <t>Address:</t>
  </si>
  <si>
    <t>Contact:</t>
  </si>
  <si>
    <t>Tenancy Tenure</t>
  </si>
  <si>
    <t>Rental Period</t>
  </si>
  <si>
    <t>Amount of Rent</t>
  </si>
  <si>
    <t>Advance Deposit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</si>
</sst>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m/d/yy;@"/>
    <numFmt numFmtId="165" formatCode="_-\$* #,##0.00_-;\-\$* #,##0.00_-;_-\$* &quot;-&quot;??_-;_-@_-"/>
    <numFmt numFmtId="166" formatCode="\ #&quot; months  &quot;"/>
    <numFmt numFmtId="167" formatCode="@&quot;  &quot;"/>
    <numFmt numFmtId="168" formatCode="_-\$\ #,##0.00_-;\-\$\ #,##0.00_-;_-\$\ &quot;-&quot;??_-;_-@_-"/>
    <numFmt numFmtId="169" formatCode="&quot;  &quot;@"/>
  </numFmts>
  <fonts count="14" x14ac:knownFonts="1">
    <font>
      <sz val="11"/>
      <color theme="1"/>
      <name val="Calibri"/>
      <family val="2"/>
      <scheme val="minor"/>
    </font>
    <font>
      <sz val="11"/>
      <color theme="1"/>
      <name val="Arial"/>
      <family val="18"/>
    </font>
    <font>
      <sz val="22"/>
      <color theme="1"/>
      <name val="Arial"/>
      <family val="18"/>
    </font>
    <font>
      <sz val="20"/>
      <color theme="0"/>
      <name val="Arial"/>
      <family val="2"/>
    </font>
    <font>
      <sz val="11"/>
      <color theme="0"/>
      <name val="Arial"/>
      <family val="2"/>
    </font>
    <font>
      <sz val="11"/>
      <color theme="1"/>
      <name val="Arial"/>
      <family val="2"/>
    </font>
    <font>
      <sz val="12"/>
      <color theme="1"/>
      <name val="Arial"/>
      <family val="2"/>
    </font>
    <font>
      <u/>
      <sz val="11"/>
      <color theme="10"/>
      <name val="Calibri"/>
      <family val="2"/>
      <scheme val="minor"/>
    </font>
    <font>
      <b/>
      <sz val="13"/>
      <color theme="1"/>
      <name val="Arial"/>
      <family val="2"/>
    </font>
    <font>
      <sz val="13"/>
      <color theme="1"/>
      <name val="Arial"/>
      <family val="2"/>
    </font>
    <font>
      <u/>
      <sz val="13"/>
      <color theme="10"/>
      <name val="Arial"/>
      <family val="2"/>
    </font>
    <font>
      <sz val="16"/>
      <color theme="0"/>
      <name val="Arial"/>
      <family val="2"/>
    </font>
    <font>
      <b/>
      <sz val="11"/>
      <color theme="0"/>
      <name val="Arial"/>
      <family val="2"/>
    </font>
    <font>
      <sz val="16"/>
      <name val="Arial"/>
      <family val="2"/>
    </font>
  </fonts>
  <fills count="5">
    <fill>
      <patternFill patternType="none"/>
    </fill>
    <fill>
      <patternFill patternType="gray125"/>
    </fill>
    <fill>
      <patternFill patternType="solid">
        <fgColor theme="4" tint="-0.249977111117893"/>
        <bgColor indexed="64"/>
      </patternFill>
    </fill>
    <fill>
      <patternFill patternType="solid">
        <fgColor theme="0" tint="-4.9989318521683403E-2"/>
        <bgColor indexed="64"/>
      </patternFill>
    </fill>
    <fill>
      <patternFill patternType="solid">
        <fgColor theme="1"/>
        <bgColor indexed="64"/>
      </patternFill>
    </fill>
  </fills>
  <borders count="3">
    <border>
      <left/>
      <right/>
      <top/>
      <bottom/>
      <diagonal/>
    </border>
    <border>
      <left/>
      <right/>
      <top/>
      <bottom style="thick">
        <color theme="0" tint="-0.24994659260841701"/>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7" fillId="0" borderId="0" applyNumberFormat="0" applyFill="0" applyBorder="0" applyAlignment="0" applyProtection="0"/>
  </cellStyleXfs>
  <cellXfs count="42">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horizontal="center" vertical="center" wrapText="1"/>
    </xf>
    <xf numFmtId="164" fontId="1" fillId="0" borderId="0" xfId="0" applyNumberFormat="1" applyFont="1"/>
    <xf numFmtId="0" fontId="1" fillId="0" borderId="0" xfId="0" applyFont="1" applyAlignment="1">
      <alignment vertical="center"/>
    </xf>
    <xf numFmtId="0" fontId="1" fillId="0" borderId="0" xfId="0" applyFont="1" applyAlignment="1">
      <alignment horizontal="left" vertical="center"/>
    </xf>
    <xf numFmtId="165" fontId="1" fillId="0" borderId="0" xfId="0" applyNumberFormat="1" applyFont="1"/>
    <xf numFmtId="165" fontId="1" fillId="0" borderId="0" xfId="0" applyNumberFormat="1" applyFont="1" applyAlignment="1">
      <alignment horizontal="center" vertical="center"/>
    </xf>
    <xf numFmtId="164" fontId="1" fillId="0" borderId="0" xfId="0" applyNumberFormat="1" applyFont="1" applyAlignment="1">
      <alignment horizontal="left" indent="1"/>
    </xf>
    <xf numFmtId="0" fontId="0" fillId="0" borderId="0" xfId="0" applyAlignment="1">
      <alignment vertical="center"/>
    </xf>
    <xf numFmtId="14" fontId="1" fillId="0" borderId="0" xfId="0" applyNumberFormat="1" applyFont="1" applyAlignment="1">
      <alignment vertical="center"/>
    </xf>
    <xf numFmtId="0" fontId="2" fillId="0" borderId="0" xfId="0" applyFont="1"/>
    <xf numFmtId="0" fontId="3" fillId="2" borderId="0" xfId="0" applyFont="1" applyFill="1" applyAlignment="1">
      <alignment horizontal="left" indent="1"/>
    </xf>
    <xf numFmtId="0" fontId="4" fillId="0" borderId="0" xfId="0" applyFont="1"/>
    <xf numFmtId="0" fontId="5" fillId="0" borderId="0" xfId="0" applyFont="1"/>
    <xf numFmtId="0" fontId="6" fillId="0" borderId="0" xfId="0" applyFont="1" applyAlignment="1">
      <alignment horizontal="left" vertical="center" indent="1"/>
    </xf>
    <xf numFmtId="0" fontId="5" fillId="0" borderId="0" xfId="0" applyFont="1" applyAlignment="1">
      <alignment horizontal="left" vertical="center" indent="1"/>
    </xf>
    <xf numFmtId="0" fontId="8" fillId="0" borderId="0" xfId="0" applyFont="1" applyAlignment="1">
      <alignment horizontal="left" vertical="center" indent="1"/>
    </xf>
    <xf numFmtId="0" fontId="9" fillId="0" borderId="0" xfId="0" applyFont="1" applyAlignment="1">
      <alignment horizontal="left" vertical="center" indent="1"/>
    </xf>
    <xf numFmtId="0" fontId="9" fillId="0" borderId="0" xfId="0" applyFont="1" applyAlignment="1">
      <alignment horizontal="left" vertical="center" wrapText="1" indent="1"/>
    </xf>
    <xf numFmtId="0" fontId="9" fillId="0" borderId="0" xfId="0" applyFont="1" applyAlignment="1" applyProtection="1">
      <alignment horizontal="left" vertical="center" wrapText="1" indent="1"/>
      <protection hidden="1"/>
    </xf>
    <xf numFmtId="0" fontId="5" fillId="0" borderId="0" xfId="0" applyFont="1" applyAlignment="1" applyProtection="1">
      <alignment horizontal="left" vertical="center" wrapText="1" indent="1"/>
      <protection hidden="1"/>
    </xf>
    <xf numFmtId="0" fontId="9" fillId="0" borderId="0" xfId="0" applyFont="1" applyAlignment="1" applyProtection="1">
      <alignment horizontal="left" vertical="center" indent="1"/>
      <protection hidden="1"/>
    </xf>
    <xf numFmtId="0" fontId="5" fillId="0" borderId="0" xfId="0" applyFont="1" applyAlignment="1" applyProtection="1">
      <alignment horizontal="left" vertical="center" indent="1"/>
      <protection hidden="1"/>
    </xf>
    <xf numFmtId="0" fontId="10" fillId="0" borderId="0" xfId="1" applyFont="1" applyAlignment="1">
      <alignment horizontal="left" vertical="center" indent="1"/>
    </xf>
    <xf numFmtId="0" fontId="7" fillId="0" borderId="0" xfId="1" applyAlignment="1">
      <alignment horizontal="left" vertical="center" indent="1"/>
    </xf>
    <xf numFmtId="169" fontId="9" fillId="0" borderId="0" xfId="0" applyNumberFormat="1" applyFont="1"/>
    <xf numFmtId="0" fontId="1" fillId="0" borderId="2" xfId="0" applyFont="1" applyBorder="1" applyAlignment="1">
      <alignment horizontal="left" vertical="center"/>
    </xf>
    <xf numFmtId="0" fontId="1" fillId="0" borderId="0" xfId="0" applyFont="1" applyAlignment="1">
      <alignment horizontal="center"/>
    </xf>
    <xf numFmtId="0" fontId="1" fillId="0" borderId="2" xfId="0" applyFont="1" applyBorder="1" applyAlignment="1">
      <alignment horizontal="center" vertical="center"/>
    </xf>
    <xf numFmtId="165" fontId="1" fillId="0" borderId="0" xfId="0" applyNumberFormat="1" applyFont="1" applyAlignment="1">
      <alignment horizontal="center"/>
    </xf>
    <xf numFmtId="0" fontId="2" fillId="0" borderId="1" xfId="0" applyFont="1" applyBorder="1" applyAlignment="1">
      <alignment horizontal="center" vertical="center"/>
    </xf>
    <xf numFmtId="0" fontId="12" fillId="4" borderId="0" xfId="0" applyFont="1" applyFill="1" applyAlignment="1">
      <alignment horizontal="center" vertical="center"/>
    </xf>
    <xf numFmtId="0" fontId="12" fillId="4" borderId="0" xfId="0" applyFont="1" applyFill="1" applyAlignment="1">
      <alignment horizontal="center" vertical="center" wrapText="1"/>
    </xf>
    <xf numFmtId="0" fontId="11" fillId="4" borderId="2" xfId="0" applyFont="1" applyFill="1" applyBorder="1" applyAlignment="1">
      <alignment horizontal="center" vertical="center"/>
    </xf>
    <xf numFmtId="168" fontId="13" fillId="0" borderId="2" xfId="0" applyNumberFormat="1" applyFont="1" applyFill="1" applyBorder="1" applyAlignment="1">
      <alignment horizontal="center" vertical="center"/>
    </xf>
    <xf numFmtId="169" fontId="1" fillId="0" borderId="2" xfId="0" applyNumberFormat="1" applyFont="1" applyBorder="1" applyAlignment="1">
      <alignment vertical="center"/>
    </xf>
    <xf numFmtId="166" fontId="1" fillId="3" borderId="2" xfId="0" applyNumberFormat="1" applyFont="1" applyFill="1" applyBorder="1" applyAlignment="1">
      <alignment vertical="center"/>
    </xf>
    <xf numFmtId="167" fontId="1" fillId="3" borderId="2" xfId="0" applyNumberFormat="1" applyFont="1" applyFill="1" applyBorder="1" applyAlignment="1">
      <alignment horizontal="right" vertical="center"/>
    </xf>
    <xf numFmtId="165" fontId="1" fillId="3" borderId="2" xfId="0" applyNumberFormat="1" applyFont="1" applyFill="1" applyBorder="1" applyAlignment="1">
      <alignment vertical="center"/>
    </xf>
    <xf numFmtId="164" fontId="1" fillId="3" borderId="2" xfId="0" applyNumberFormat="1" applyFont="1" applyFill="1" applyBorder="1" applyAlignment="1">
      <alignment horizontal="right" vertical="center" indent="1"/>
    </xf>
  </cellXfs>
  <cellStyles count="2">
    <cellStyle name="Hyperlink" xfId="1" builtinId="8"/>
    <cellStyle name="Normal" xfId="0" builtinId="0"/>
  </cellStyles>
  <dxfs count="5">
    <dxf>
      <font>
        <color rgb="FFFF0000"/>
      </font>
      <fill>
        <patternFill patternType="none">
          <bgColor auto="1"/>
        </patternFill>
      </fill>
    </dxf>
    <dxf>
      <font>
        <color rgb="FF00B050"/>
      </font>
    </dxf>
    <dxf>
      <font>
        <color theme="4" tint="-0.24994659260841701"/>
      </font>
    </dxf>
    <dxf>
      <font>
        <color theme="0"/>
      </font>
      <fill>
        <patternFill>
          <bgColor rgb="FFFF0000"/>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3705225</xdr:colOff>
      <xdr:row>0</xdr:row>
      <xdr:rowOff>28575</xdr:rowOff>
    </xdr:from>
    <xdr:to>
      <xdr:col>1</xdr:col>
      <xdr:colOff>9525</xdr:colOff>
      <xdr:row>0</xdr:row>
      <xdr:rowOff>314974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05225" y="28575"/>
          <a:ext cx="1285875" cy="2863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spreadsheet123.com/EULA/privateuse-EULA.html" TargetMode="External"/><Relationship Id="rId2" Type="http://schemas.openxmlformats.org/officeDocument/2006/relationships/hyperlink" Target="https://www.spreadsheet123.com/ExcelTemplates/rent-payment-schedule.html" TargetMode="External"/><Relationship Id="rId1" Type="http://schemas.openxmlformats.org/officeDocument/2006/relationships/hyperlink" Target="http://www.spreadsheet123.com/EULA/privateuse-EULA.html"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A145"/>
  <sheetViews>
    <sheetView showGridLines="0" tabSelected="1" zoomScaleNormal="100" zoomScaleSheetLayoutView="100" workbookViewId="0">
      <selection activeCell="N16" sqref="N16"/>
    </sheetView>
  </sheetViews>
  <sheetFormatPr defaultRowHeight="15" customHeight="1" x14ac:dyDescent="0.25"/>
  <cols>
    <col min="1" max="1" width="9.140625" style="1"/>
    <col min="2" max="2" width="6.85546875" style="2" customWidth="1"/>
    <col min="3" max="3" width="13.7109375" style="1" customWidth="1"/>
    <col min="4" max="5" width="13.28515625" style="1" customWidth="1"/>
    <col min="6" max="6" width="15.140625" style="1" customWidth="1"/>
    <col min="7" max="7" width="16.42578125" style="1" customWidth="1"/>
    <col min="8" max="8" width="23.85546875" style="29" customWidth="1"/>
    <col min="9" max="9" width="14.42578125" style="1" hidden="1" customWidth="1"/>
    <col min="11" max="13" width="11.28515625" style="1" bestFit="1" customWidth="1"/>
    <col min="14" max="16384" width="9.140625" style="1"/>
  </cols>
  <sheetData>
    <row r="1" spans="2:27" s="12" customFormat="1" ht="35.1" customHeight="1" thickBot="1" x14ac:dyDescent="0.4">
      <c r="B1" s="32" t="s">
        <v>20</v>
      </c>
      <c r="C1" s="32"/>
      <c r="D1" s="32"/>
      <c r="E1" s="32"/>
      <c r="F1" s="32"/>
      <c r="G1" s="32"/>
      <c r="H1" s="32"/>
    </row>
    <row r="2" spans="2:27" ht="6" customHeight="1" thickTop="1" x14ac:dyDescent="0.25">
      <c r="B2" s="6"/>
    </row>
    <row r="3" spans="2:27" s="5" customFormat="1" ht="15.95" customHeight="1" x14ac:dyDescent="0.25">
      <c r="B3" s="37" t="s">
        <v>24</v>
      </c>
      <c r="C3" s="37"/>
      <c r="D3" s="37"/>
      <c r="E3" s="38">
        <v>12</v>
      </c>
      <c r="G3" s="28" t="s">
        <v>21</v>
      </c>
      <c r="H3" s="30"/>
      <c r="J3" s="10"/>
    </row>
    <row r="4" spans="2:27" s="5" customFormat="1" ht="15.95" customHeight="1" x14ac:dyDescent="0.25">
      <c r="B4" s="37" t="s">
        <v>25</v>
      </c>
      <c r="C4" s="37"/>
      <c r="D4" s="37"/>
      <c r="E4" s="39" t="s">
        <v>6</v>
      </c>
      <c r="G4" s="28" t="s">
        <v>22</v>
      </c>
      <c r="H4" s="30"/>
      <c r="J4" s="10"/>
    </row>
    <row r="5" spans="2:27" s="5" customFormat="1" ht="15.95" customHeight="1" x14ac:dyDescent="0.25">
      <c r="B5" s="37" t="s">
        <v>26</v>
      </c>
      <c r="C5" s="37"/>
      <c r="D5" s="37"/>
      <c r="E5" s="40">
        <v>100</v>
      </c>
      <c r="G5" s="28" t="s">
        <v>23</v>
      </c>
      <c r="H5" s="30"/>
      <c r="J5" s="10"/>
    </row>
    <row r="6" spans="2:27" s="5" customFormat="1" ht="15.95" customHeight="1" x14ac:dyDescent="0.25">
      <c r="B6" s="37" t="s">
        <v>27</v>
      </c>
      <c r="C6" s="37"/>
      <c r="D6" s="37"/>
      <c r="E6" s="40">
        <v>1000</v>
      </c>
      <c r="G6" s="6"/>
      <c r="H6" s="2"/>
      <c r="J6" s="10"/>
    </row>
    <row r="7" spans="2:27" s="5" customFormat="1" ht="15.95" customHeight="1" x14ac:dyDescent="0.25">
      <c r="B7" s="37" t="s">
        <v>9</v>
      </c>
      <c r="C7" s="37"/>
      <c r="D7" s="37"/>
      <c r="E7" s="41">
        <v>45658</v>
      </c>
      <c r="G7" s="35" t="s">
        <v>8</v>
      </c>
      <c r="H7" s="35"/>
      <c r="J7" s="10"/>
    </row>
    <row r="8" spans="2:27" s="5" customFormat="1" ht="15.95" customHeight="1" x14ac:dyDescent="0.25">
      <c r="B8" s="37" t="s">
        <v>10</v>
      </c>
      <c r="C8" s="37"/>
      <c r="D8" s="37"/>
      <c r="E8" s="41">
        <v>43125</v>
      </c>
      <c r="G8" s="35"/>
      <c r="H8" s="35"/>
      <c r="J8" s="10"/>
      <c r="K8" s="11"/>
      <c r="M8" s="11"/>
    </row>
    <row r="9" spans="2:27" s="5" customFormat="1" ht="15.95" customHeight="1" x14ac:dyDescent="0.25">
      <c r="G9" s="36">
        <f>((IF($E$3&gt;12,12,E3)/12)*_term)*_rent_amount</f>
        <v>5200</v>
      </c>
      <c r="H9" s="36"/>
      <c r="J9" s="10"/>
    </row>
    <row r="10" spans="2:27" s="5" customFormat="1" ht="15.95" customHeight="1" x14ac:dyDescent="0.25">
      <c r="G10" s="36"/>
      <c r="H10" s="36"/>
      <c r="J10" s="10"/>
    </row>
    <row r="11" spans="2:27" s="2" customFormat="1" ht="30" customHeight="1" x14ac:dyDescent="0.25">
      <c r="B11" s="33" t="s">
        <v>7</v>
      </c>
      <c r="C11" s="33" t="s">
        <v>2</v>
      </c>
      <c r="D11" s="34" t="s">
        <v>3</v>
      </c>
      <c r="E11" s="34" t="s">
        <v>4</v>
      </c>
      <c r="F11" s="33" t="s">
        <v>0</v>
      </c>
      <c r="G11" s="33" t="s">
        <v>1</v>
      </c>
      <c r="H11" s="33" t="s">
        <v>5</v>
      </c>
    </row>
    <row r="12" spans="2:27" s="2" customFormat="1" ht="15" hidden="1" customHeight="1" x14ac:dyDescent="0.25">
      <c r="D12" s="3"/>
      <c r="E12" s="3"/>
      <c r="H12" s="8">
        <f>G9</f>
        <v>5200</v>
      </c>
      <c r="I12" s="8">
        <f>H12</f>
        <v>5200</v>
      </c>
    </row>
    <row r="13" spans="2:27" customFormat="1" ht="15" customHeight="1" x14ac:dyDescent="0.25">
      <c r="B13" s="2">
        <f>IF(H12="","",IF(OR(B12&gt;=_total_numb_of_payments,H12&lt;=0),"",B12+1))</f>
        <v>1</v>
      </c>
      <c r="C13" s="9">
        <f>IF($B13&lt;&gt;"",IF(_term=26,IF(B13=1,first_payment,C12+14),IF(_term=52,IF(B13=1,first_payment,C12+7),DATE(YEAR(first_payment),MONTH(first_payment)+(B13-1)*per_year,IF(_term=24,IF(1-MOD(B13,2)=1,DAY(first_payment)+14,DAY(first_payment)),DAY(first_payment))))),"")</f>
        <v>45658</v>
      </c>
      <c r="D13" s="7">
        <f t="shared" ref="D13:D44" si="0">IF($B13&lt;&gt;"",_rent_amount+IF(I13&gt;0,0,I13),"")</f>
        <v>100</v>
      </c>
      <c r="E13" s="7">
        <v>100</v>
      </c>
      <c r="F13" s="1"/>
      <c r="G13" s="1"/>
      <c r="H13" s="31">
        <f>IF($B13&lt;&gt;"",$H12-$E13,"")</f>
        <v>5100</v>
      </c>
      <c r="I13" s="7">
        <f t="shared" ref="I13:I44" si="1">IF(B13&lt;&gt;"",I12-_rent_amount,"")</f>
        <v>5100</v>
      </c>
      <c r="K13" s="1"/>
      <c r="L13" s="1"/>
      <c r="M13" s="1"/>
      <c r="N13" s="1"/>
      <c r="O13" s="1"/>
      <c r="P13" s="1"/>
      <c r="Q13" s="1"/>
      <c r="R13" s="1"/>
      <c r="S13" s="1"/>
      <c r="T13" s="1"/>
      <c r="U13" s="1"/>
      <c r="V13" s="1"/>
      <c r="W13" s="1"/>
      <c r="X13" s="1"/>
      <c r="Y13" s="1"/>
      <c r="Z13" s="1"/>
      <c r="AA13" s="1"/>
    </row>
    <row r="14" spans="2:27" customFormat="1" ht="15" customHeight="1" x14ac:dyDescent="0.25">
      <c r="B14" s="2">
        <f>IF(H13="","",IF(OR(B13&gt;=_total_numb_of_payments,H13&lt;=0),"",B13+1))</f>
        <v>2</v>
      </c>
      <c r="C14" s="9">
        <f>IF($B14&lt;&gt;"",IF(_term=26,IF(B14=1,first_payment,C13+14),IF(_term=52,IF(B14=1,first_payment,C13+7),DATE(YEAR(first_payment),MONTH(first_payment)+(B14-1)*per_year,IF(_term=24,IF(1-MOD(B14,2)=1,DAY(first_payment)+14,DAY(first_payment)),DAY(first_payment))))),"")</f>
        <v>45665</v>
      </c>
      <c r="D14" s="7">
        <f t="shared" si="0"/>
        <v>100</v>
      </c>
      <c r="E14" s="7">
        <v>95</v>
      </c>
      <c r="F14" s="1"/>
      <c r="G14" s="1"/>
      <c r="H14" s="31">
        <f t="shared" ref="H14:H64" si="2">IF($B14&lt;&gt;"",$H13-$E14,"")</f>
        <v>5005</v>
      </c>
      <c r="I14" s="7">
        <f t="shared" si="1"/>
        <v>5000</v>
      </c>
      <c r="K14" s="1"/>
      <c r="L14" s="1"/>
      <c r="M14" s="1"/>
      <c r="N14" s="1"/>
      <c r="O14" s="1"/>
      <c r="P14" s="1"/>
      <c r="Q14" s="1"/>
      <c r="R14" s="1"/>
      <c r="S14" s="1"/>
      <c r="T14" s="1"/>
      <c r="U14" s="1"/>
      <c r="V14" s="1"/>
      <c r="W14" s="1"/>
      <c r="X14" s="1"/>
      <c r="Y14" s="1"/>
      <c r="Z14" s="1"/>
      <c r="AA14" s="1"/>
    </row>
    <row r="15" spans="2:27" customFormat="1" ht="15" customHeight="1" x14ac:dyDescent="0.25">
      <c r="B15" s="2">
        <f>IF(H14="","",IF(OR(B14&gt;=_total_numb_of_payments,H14&lt;=0),"",B14+1))</f>
        <v>3</v>
      </c>
      <c r="C15" s="9">
        <f>IF($B15&lt;&gt;"",IF(_term=26,IF(B15=1,first_payment,C14+14),IF(_term=52,IF(B15=1,first_payment,C14+7),DATE(YEAR(first_payment),MONTH(first_payment)+(B15-1)*per_year,IF(_term=24,IF(1-MOD(B15,2)=1,DAY(first_payment)+14,DAY(first_payment)),DAY(first_payment))))),"")</f>
        <v>45672</v>
      </c>
      <c r="D15" s="7">
        <f t="shared" si="0"/>
        <v>100</v>
      </c>
      <c r="E15" s="7">
        <v>105</v>
      </c>
      <c r="F15" s="1"/>
      <c r="G15" s="1"/>
      <c r="H15" s="31">
        <f t="shared" si="2"/>
        <v>4900</v>
      </c>
      <c r="I15" s="7">
        <f t="shared" si="1"/>
        <v>4900</v>
      </c>
      <c r="K15" s="1"/>
      <c r="L15" s="1"/>
      <c r="M15" s="1"/>
      <c r="N15" s="1"/>
      <c r="O15" s="1"/>
      <c r="P15" s="1"/>
      <c r="Q15" s="1"/>
      <c r="R15" s="1"/>
      <c r="S15" s="1"/>
      <c r="T15" s="1"/>
      <c r="U15" s="1"/>
      <c r="V15" s="1"/>
      <c r="W15" s="1"/>
      <c r="X15" s="1"/>
      <c r="Y15" s="1"/>
      <c r="Z15" s="1"/>
      <c r="AA15" s="1"/>
    </row>
    <row r="16" spans="2:27" customFormat="1" ht="15" customHeight="1" x14ac:dyDescent="0.25">
      <c r="B16" s="2">
        <f>IF(H15="","",IF(OR(B15&gt;=_total_numb_of_payments,H15&lt;=0),"",B15+1))</f>
        <v>4</v>
      </c>
      <c r="C16" s="9">
        <f>IF($B16&lt;&gt;"",IF(_term=26,IF(B16=1,first_payment,C15+14),IF(_term=52,IF(B16=1,first_payment,C15+7),DATE(YEAR(first_payment),MONTH(first_payment)+(B16-1)*per_year,IF(_term=24,IF(1-MOD(B16,2)=1,DAY(first_payment)+14,DAY(first_payment)),DAY(first_payment))))),"")</f>
        <v>45679</v>
      </c>
      <c r="D16" s="7">
        <f t="shared" si="0"/>
        <v>100</v>
      </c>
      <c r="E16" s="7">
        <v>150</v>
      </c>
      <c r="F16" s="1"/>
      <c r="G16" s="1"/>
      <c r="H16" s="31">
        <f t="shared" si="2"/>
        <v>4750</v>
      </c>
      <c r="I16" s="7">
        <f t="shared" si="1"/>
        <v>4800</v>
      </c>
      <c r="K16" s="1"/>
      <c r="L16" s="1"/>
      <c r="M16" s="1"/>
      <c r="N16" s="1"/>
      <c r="O16" s="1"/>
      <c r="P16" s="1"/>
      <c r="Q16" s="1"/>
      <c r="R16" s="1"/>
      <c r="S16" s="1"/>
      <c r="T16" s="1"/>
      <c r="U16" s="1"/>
      <c r="V16" s="1"/>
      <c r="W16" s="1"/>
      <c r="X16" s="1"/>
      <c r="Y16" s="1"/>
      <c r="Z16" s="1"/>
      <c r="AA16" s="1"/>
    </row>
    <row r="17" spans="2:27" customFormat="1" ht="15" customHeight="1" x14ac:dyDescent="0.25">
      <c r="B17" s="2">
        <f>IF(H16="","",IF(OR(B16&gt;=_total_numb_of_payments,H16&lt;=0),"",B16+1))</f>
        <v>5</v>
      </c>
      <c r="C17" s="9">
        <f>IF($B17&lt;&gt;"",IF(_term=26,IF(B17=1,first_payment,C16+14),IF(_term=52,IF(B17=1,first_payment,C16+7),DATE(YEAR(first_payment),MONTH(first_payment)+(B17-1)*per_year,IF(_term=24,IF(1-MOD(B17,2)=1,DAY(first_payment)+14,DAY(first_payment)),DAY(first_payment))))),"")</f>
        <v>45686</v>
      </c>
      <c r="D17" s="7">
        <f t="shared" si="0"/>
        <v>100</v>
      </c>
      <c r="E17" s="7"/>
      <c r="F17" s="1"/>
      <c r="G17" s="1"/>
      <c r="H17" s="31">
        <f t="shared" si="2"/>
        <v>4750</v>
      </c>
      <c r="I17" s="7">
        <f t="shared" si="1"/>
        <v>4700</v>
      </c>
      <c r="K17" s="1"/>
      <c r="L17" s="1"/>
      <c r="M17" s="1"/>
      <c r="N17" s="1"/>
      <c r="O17" s="1"/>
      <c r="P17" s="1"/>
      <c r="Q17" s="1"/>
      <c r="R17" s="1"/>
      <c r="S17" s="1"/>
      <c r="T17" s="1"/>
      <c r="U17" s="1"/>
      <c r="V17" s="1"/>
      <c r="W17" s="1"/>
      <c r="X17" s="1"/>
      <c r="Y17" s="1"/>
      <c r="Z17" s="1"/>
      <c r="AA17" s="1"/>
    </row>
    <row r="18" spans="2:27" customFormat="1" ht="15" customHeight="1" x14ac:dyDescent="0.25">
      <c r="B18" s="2">
        <f>IF(H17="","",IF(OR(B17&gt;=_total_numb_of_payments,H17&lt;=0),"",B17+1))</f>
        <v>6</v>
      </c>
      <c r="C18" s="9">
        <f>IF($B18&lt;&gt;"",IF(_term=26,IF(B18=1,first_payment,C17+14),IF(_term=52,IF(B18=1,first_payment,C17+7),DATE(YEAR(first_payment),MONTH(first_payment)+(B18-1)*per_year,IF(_term=24,IF(1-MOD(B18,2)=1,DAY(first_payment)+14,DAY(first_payment)),DAY(first_payment))))),"")</f>
        <v>45693</v>
      </c>
      <c r="D18" s="7">
        <f t="shared" si="0"/>
        <v>100</v>
      </c>
      <c r="E18" s="7"/>
      <c r="F18" s="1"/>
      <c r="G18" s="1"/>
      <c r="H18" s="31">
        <f t="shared" si="2"/>
        <v>4750</v>
      </c>
      <c r="I18" s="7">
        <f t="shared" si="1"/>
        <v>4600</v>
      </c>
      <c r="K18" s="1"/>
      <c r="L18" s="1"/>
      <c r="M18" s="1"/>
      <c r="N18" s="1"/>
      <c r="O18" s="1"/>
      <c r="P18" s="1"/>
      <c r="Q18" s="1"/>
      <c r="R18" s="1"/>
      <c r="S18" s="1"/>
      <c r="T18" s="1"/>
      <c r="U18" s="1"/>
      <c r="V18" s="1"/>
      <c r="W18" s="1"/>
      <c r="X18" s="1"/>
      <c r="Y18" s="1"/>
      <c r="Z18" s="1"/>
      <c r="AA18" s="1"/>
    </row>
    <row r="19" spans="2:27" customFormat="1" ht="15" customHeight="1" x14ac:dyDescent="0.25">
      <c r="B19" s="2">
        <f>IF(H18="","",IF(OR(B18&gt;=_total_numb_of_payments,H18&lt;=0),"",B18+1))</f>
        <v>7</v>
      </c>
      <c r="C19" s="9">
        <f>IF($B19&lt;&gt;"",IF(_term=26,IF(B19=1,first_payment,C18+14),IF(_term=52,IF(B19=1,first_payment,C18+7),DATE(YEAR(first_payment),MONTH(first_payment)+(B19-1)*per_year,IF(_term=24,IF(1-MOD(B19,2)=1,DAY(first_payment)+14,DAY(first_payment)),DAY(first_payment))))),"")</f>
        <v>45700</v>
      </c>
      <c r="D19" s="7">
        <f t="shared" si="0"/>
        <v>100</v>
      </c>
      <c r="E19" s="7"/>
      <c r="F19" s="1"/>
      <c r="G19" s="1"/>
      <c r="H19" s="31">
        <f t="shared" si="2"/>
        <v>4750</v>
      </c>
      <c r="I19" s="7">
        <f t="shared" si="1"/>
        <v>4500</v>
      </c>
      <c r="K19" s="1"/>
      <c r="L19" s="1"/>
      <c r="M19" s="1"/>
      <c r="N19" s="1"/>
      <c r="O19" s="1"/>
      <c r="P19" s="1"/>
      <c r="Q19" s="1"/>
      <c r="R19" s="1"/>
      <c r="S19" s="1"/>
      <c r="T19" s="1"/>
      <c r="U19" s="1"/>
      <c r="V19" s="1"/>
      <c r="W19" s="1"/>
      <c r="X19" s="1"/>
      <c r="Y19" s="1"/>
      <c r="Z19" s="1"/>
      <c r="AA19" s="1"/>
    </row>
    <row r="20" spans="2:27" customFormat="1" ht="15" customHeight="1" x14ac:dyDescent="0.25">
      <c r="B20" s="2">
        <f>IF(H19="","",IF(OR(B19&gt;=_total_numb_of_payments,H19&lt;=0),"",B19+1))</f>
        <v>8</v>
      </c>
      <c r="C20" s="9">
        <f>IF($B20&lt;&gt;"",IF(_term=26,IF(B20=1,first_payment,C19+14),IF(_term=52,IF(B20=1,first_payment,C19+7),DATE(YEAR(first_payment),MONTH(first_payment)+(B20-1)*per_year,IF(_term=24,IF(1-MOD(B20,2)=1,DAY(first_payment)+14,DAY(first_payment)),DAY(first_payment))))),"")</f>
        <v>45707</v>
      </c>
      <c r="D20" s="7">
        <f t="shared" si="0"/>
        <v>100</v>
      </c>
      <c r="E20" s="7"/>
      <c r="F20" s="1"/>
      <c r="G20" s="1"/>
      <c r="H20" s="31">
        <f t="shared" si="2"/>
        <v>4750</v>
      </c>
      <c r="I20" s="7">
        <f t="shared" si="1"/>
        <v>4400</v>
      </c>
      <c r="K20" s="1"/>
      <c r="L20" s="1"/>
      <c r="M20" s="1"/>
      <c r="N20" s="1"/>
      <c r="O20" s="1"/>
      <c r="P20" s="1"/>
      <c r="Q20" s="1"/>
      <c r="R20" s="1"/>
      <c r="S20" s="1"/>
      <c r="T20" s="1"/>
      <c r="U20" s="1"/>
      <c r="V20" s="1"/>
      <c r="W20" s="1"/>
      <c r="X20" s="1"/>
      <c r="Y20" s="1"/>
      <c r="Z20" s="1"/>
      <c r="AA20" s="1"/>
    </row>
    <row r="21" spans="2:27" customFormat="1" ht="15" customHeight="1" x14ac:dyDescent="0.25">
      <c r="B21" s="2">
        <f>IF(H20="","",IF(OR(B20&gt;=_total_numb_of_payments,H20&lt;=0),"",B20+1))</f>
        <v>9</v>
      </c>
      <c r="C21" s="9">
        <f>IF($B21&lt;&gt;"",IF(_term=26,IF(B21=1,first_payment,C20+14),IF(_term=52,IF(B21=1,first_payment,C20+7),DATE(YEAR(first_payment),MONTH(first_payment)+(B21-1)*per_year,IF(_term=24,IF(1-MOD(B21,2)=1,DAY(first_payment)+14,DAY(first_payment)),DAY(first_payment))))),"")</f>
        <v>45714</v>
      </c>
      <c r="D21" s="7">
        <f t="shared" si="0"/>
        <v>100</v>
      </c>
      <c r="E21" s="7"/>
      <c r="F21" s="1"/>
      <c r="G21" s="1"/>
      <c r="H21" s="31">
        <f t="shared" si="2"/>
        <v>4750</v>
      </c>
      <c r="I21" s="7">
        <f t="shared" si="1"/>
        <v>4300</v>
      </c>
      <c r="K21" s="1"/>
      <c r="L21" s="1"/>
      <c r="M21" s="1"/>
      <c r="N21" s="1"/>
      <c r="O21" s="1"/>
      <c r="P21" s="1"/>
      <c r="Q21" s="1"/>
      <c r="R21" s="1"/>
      <c r="S21" s="1"/>
      <c r="T21" s="1"/>
      <c r="U21" s="1"/>
      <c r="V21" s="1"/>
      <c r="W21" s="1"/>
      <c r="X21" s="1"/>
      <c r="Y21" s="1"/>
      <c r="Z21" s="1"/>
      <c r="AA21" s="1"/>
    </row>
    <row r="22" spans="2:27" customFormat="1" ht="15" customHeight="1" x14ac:dyDescent="0.25">
      <c r="B22" s="2">
        <f>IF(H21="","",IF(OR(B21&gt;=_total_numb_of_payments,H21&lt;=0),"",B21+1))</f>
        <v>10</v>
      </c>
      <c r="C22" s="9">
        <f>IF($B22&lt;&gt;"",IF(_term=26,IF(B22=1,first_payment,C21+14),IF(_term=52,IF(B22=1,first_payment,C21+7),DATE(YEAR(first_payment),MONTH(first_payment)+(B22-1)*per_year,IF(_term=24,IF(1-MOD(B22,2)=1,DAY(first_payment)+14,DAY(first_payment)),DAY(first_payment))))),"")</f>
        <v>45721</v>
      </c>
      <c r="D22" s="7">
        <f t="shared" si="0"/>
        <v>100</v>
      </c>
      <c r="E22" s="7"/>
      <c r="F22" s="1"/>
      <c r="G22" s="1"/>
      <c r="H22" s="31">
        <f t="shared" si="2"/>
        <v>4750</v>
      </c>
      <c r="I22" s="7">
        <f t="shared" si="1"/>
        <v>4200</v>
      </c>
      <c r="K22" s="1"/>
      <c r="L22" s="1"/>
      <c r="M22" s="1"/>
      <c r="N22" s="1"/>
      <c r="O22" s="1"/>
      <c r="P22" s="1"/>
      <c r="Q22" s="1"/>
      <c r="R22" s="1"/>
      <c r="S22" s="1"/>
      <c r="T22" s="1"/>
      <c r="U22" s="1"/>
      <c r="V22" s="1"/>
      <c r="W22" s="1"/>
      <c r="X22" s="1"/>
      <c r="Y22" s="1"/>
      <c r="Z22" s="1"/>
      <c r="AA22" s="1"/>
    </row>
    <row r="23" spans="2:27" customFormat="1" ht="15" customHeight="1" x14ac:dyDescent="0.25">
      <c r="B23" s="2">
        <f>IF(H22="","",IF(OR(B22&gt;=_total_numb_of_payments,H22&lt;=0),"",B22+1))</f>
        <v>11</v>
      </c>
      <c r="C23" s="9">
        <f>IF($B23&lt;&gt;"",IF(_term=26,IF(B23=1,first_payment,C22+14),IF(_term=52,IF(B23=1,first_payment,C22+7),DATE(YEAR(first_payment),MONTH(first_payment)+(B23-1)*per_year,IF(_term=24,IF(1-MOD(B23,2)=1,DAY(first_payment)+14,DAY(first_payment)),DAY(first_payment))))),"")</f>
        <v>45728</v>
      </c>
      <c r="D23" s="7">
        <f t="shared" si="0"/>
        <v>100</v>
      </c>
      <c r="E23" s="7"/>
      <c r="F23" s="1"/>
      <c r="G23" s="1"/>
      <c r="H23" s="31">
        <f t="shared" si="2"/>
        <v>4750</v>
      </c>
      <c r="I23" s="7">
        <f t="shared" si="1"/>
        <v>4100</v>
      </c>
      <c r="K23" s="1"/>
      <c r="L23" s="1"/>
      <c r="M23" s="1"/>
      <c r="N23" s="1"/>
      <c r="O23" s="1"/>
      <c r="P23" s="1"/>
      <c r="Q23" s="1"/>
      <c r="R23" s="1"/>
      <c r="S23" s="1"/>
      <c r="T23" s="1"/>
      <c r="U23" s="1"/>
      <c r="V23" s="1"/>
      <c r="W23" s="1"/>
      <c r="X23" s="1"/>
      <c r="Y23" s="1"/>
      <c r="Z23" s="1"/>
      <c r="AA23" s="1"/>
    </row>
    <row r="24" spans="2:27" customFormat="1" ht="15" customHeight="1" x14ac:dyDescent="0.25">
      <c r="B24" s="2">
        <f>IF(H23="","",IF(OR(B23&gt;=_total_numb_of_payments,H23&lt;=0),"",B23+1))</f>
        <v>12</v>
      </c>
      <c r="C24" s="9">
        <f>IF($B24&lt;&gt;"",IF(_term=26,IF(B24=1,first_payment,C23+14),IF(_term=52,IF(B24=1,first_payment,C23+7),DATE(YEAR(first_payment),MONTH(first_payment)+(B24-1)*per_year,IF(_term=24,IF(1-MOD(B24,2)=1,DAY(first_payment)+14,DAY(first_payment)),DAY(first_payment))))),"")</f>
        <v>45735</v>
      </c>
      <c r="D24" s="7">
        <f t="shared" si="0"/>
        <v>100</v>
      </c>
      <c r="E24" s="7"/>
      <c r="F24" s="1"/>
      <c r="G24" s="1"/>
      <c r="H24" s="31">
        <f t="shared" si="2"/>
        <v>4750</v>
      </c>
      <c r="I24" s="7">
        <f t="shared" si="1"/>
        <v>4000</v>
      </c>
      <c r="K24" s="1"/>
      <c r="L24" s="1"/>
      <c r="M24" s="1"/>
      <c r="N24" s="1"/>
      <c r="O24" s="1"/>
      <c r="P24" s="1"/>
      <c r="Q24" s="1"/>
      <c r="R24" s="1"/>
      <c r="S24" s="1"/>
      <c r="T24" s="1"/>
      <c r="U24" s="1"/>
      <c r="V24" s="1"/>
      <c r="W24" s="1"/>
      <c r="X24" s="1"/>
      <c r="Y24" s="1"/>
      <c r="Z24" s="1"/>
      <c r="AA24" s="1"/>
    </row>
    <row r="25" spans="2:27" customFormat="1" ht="15" customHeight="1" x14ac:dyDescent="0.25">
      <c r="B25" s="2">
        <f>IF(H24="","",IF(OR(B24&gt;=_total_numb_of_payments,H24&lt;=0),"",B24+1))</f>
        <v>13</v>
      </c>
      <c r="C25" s="9">
        <f>IF($B25&lt;&gt;"",IF(_term=26,IF(B25=1,first_payment,C24+14),IF(_term=52,IF(B25=1,first_payment,C24+7),DATE(YEAR(first_payment),MONTH(first_payment)+(B25-1)*per_year,IF(_term=24,IF(1-MOD(B25,2)=1,DAY(first_payment)+14,DAY(first_payment)),DAY(first_payment))))),"")</f>
        <v>45742</v>
      </c>
      <c r="D25" s="7">
        <f t="shared" si="0"/>
        <v>100</v>
      </c>
      <c r="E25" s="7"/>
      <c r="F25" s="1"/>
      <c r="G25" s="1"/>
      <c r="H25" s="31">
        <f t="shared" si="2"/>
        <v>4750</v>
      </c>
      <c r="I25" s="7">
        <f t="shared" si="1"/>
        <v>3900</v>
      </c>
      <c r="K25" s="1"/>
      <c r="L25" s="1"/>
      <c r="M25" s="1"/>
      <c r="N25" s="1"/>
      <c r="O25" s="1"/>
      <c r="P25" s="1"/>
      <c r="Q25" s="1"/>
      <c r="R25" s="1"/>
      <c r="S25" s="1"/>
      <c r="T25" s="1"/>
      <c r="U25" s="1"/>
      <c r="V25" s="1"/>
      <c r="W25" s="1"/>
      <c r="X25" s="1"/>
      <c r="Y25" s="1"/>
      <c r="Z25" s="1"/>
      <c r="AA25" s="1"/>
    </row>
    <row r="26" spans="2:27" customFormat="1" ht="15" customHeight="1" x14ac:dyDescent="0.25">
      <c r="B26" s="2">
        <f>IF(H25="","",IF(OR(B25&gt;=_total_numb_of_payments,H25&lt;=0),"",B25+1))</f>
        <v>14</v>
      </c>
      <c r="C26" s="9">
        <f>IF($B26&lt;&gt;"",IF(_term=26,IF(B26=1,first_payment,C25+14),IF(_term=52,IF(B26=1,first_payment,C25+7),DATE(YEAR(first_payment),MONTH(first_payment)+(B26-1)*per_year,IF(_term=24,IF(1-MOD(B26,2)=1,DAY(first_payment)+14,DAY(first_payment)),DAY(first_payment))))),"")</f>
        <v>45749</v>
      </c>
      <c r="D26" s="7">
        <f t="shared" si="0"/>
        <v>100</v>
      </c>
      <c r="E26" s="7"/>
      <c r="F26" s="1"/>
      <c r="G26" s="1"/>
      <c r="H26" s="31">
        <f t="shared" si="2"/>
        <v>4750</v>
      </c>
      <c r="I26" s="7">
        <f t="shared" si="1"/>
        <v>3800</v>
      </c>
      <c r="K26" s="1"/>
      <c r="L26" s="1"/>
      <c r="M26" s="1"/>
      <c r="N26" s="1"/>
      <c r="O26" s="1"/>
      <c r="P26" s="1"/>
      <c r="Q26" s="1"/>
      <c r="R26" s="1"/>
      <c r="S26" s="1"/>
      <c r="T26" s="1"/>
      <c r="U26" s="1"/>
      <c r="V26" s="1"/>
      <c r="W26" s="1"/>
      <c r="X26" s="1"/>
      <c r="Y26" s="1"/>
      <c r="Z26" s="1"/>
      <c r="AA26" s="1"/>
    </row>
    <row r="27" spans="2:27" customFormat="1" ht="15" customHeight="1" x14ac:dyDescent="0.25">
      <c r="B27" s="2">
        <f>IF(H26="","",IF(OR(B26&gt;=_total_numb_of_payments,H26&lt;=0),"",B26+1))</f>
        <v>15</v>
      </c>
      <c r="C27" s="9">
        <f>IF($B27&lt;&gt;"",IF(_term=26,IF(B27=1,first_payment,C26+14),IF(_term=52,IF(B27=1,first_payment,C26+7),DATE(YEAR(first_payment),MONTH(first_payment)+(B27-1)*per_year,IF(_term=24,IF(1-MOD(B27,2)=1,DAY(first_payment)+14,DAY(first_payment)),DAY(first_payment))))),"")</f>
        <v>45756</v>
      </c>
      <c r="D27" s="7">
        <f t="shared" si="0"/>
        <v>100</v>
      </c>
      <c r="E27" s="7"/>
      <c r="F27" s="1"/>
      <c r="G27" s="1"/>
      <c r="H27" s="31">
        <f t="shared" si="2"/>
        <v>4750</v>
      </c>
      <c r="I27" s="7">
        <f t="shared" si="1"/>
        <v>3700</v>
      </c>
      <c r="K27" s="1"/>
      <c r="L27" s="1"/>
      <c r="M27" s="1"/>
      <c r="N27" s="1"/>
      <c r="O27" s="1"/>
      <c r="P27" s="1"/>
      <c r="Q27" s="1"/>
      <c r="R27" s="1"/>
      <c r="S27" s="1"/>
      <c r="T27" s="1"/>
      <c r="U27" s="1"/>
      <c r="V27" s="1"/>
      <c r="W27" s="1"/>
      <c r="X27" s="1"/>
      <c r="Y27" s="1"/>
      <c r="Z27" s="1"/>
      <c r="AA27" s="1"/>
    </row>
    <row r="28" spans="2:27" customFormat="1" ht="15" customHeight="1" x14ac:dyDescent="0.25">
      <c r="B28" s="2">
        <f>IF(H27="","",IF(OR(B27&gt;=_total_numb_of_payments,H27&lt;=0),"",B27+1))</f>
        <v>16</v>
      </c>
      <c r="C28" s="9">
        <f>IF($B28&lt;&gt;"",IF(_term=26,IF(B28=1,first_payment,C27+14),IF(_term=52,IF(B28=1,first_payment,C27+7),DATE(YEAR(first_payment),MONTH(first_payment)+(B28-1)*per_year,IF(_term=24,IF(1-MOD(B28,2)=1,DAY(first_payment)+14,DAY(first_payment)),DAY(first_payment))))),"")</f>
        <v>45763</v>
      </c>
      <c r="D28" s="7">
        <f t="shared" si="0"/>
        <v>100</v>
      </c>
      <c r="E28" s="7"/>
      <c r="F28" s="1"/>
      <c r="G28" s="1"/>
      <c r="H28" s="31">
        <f t="shared" si="2"/>
        <v>4750</v>
      </c>
      <c r="I28" s="7">
        <f t="shared" si="1"/>
        <v>3600</v>
      </c>
      <c r="K28" s="1"/>
      <c r="L28" s="1"/>
      <c r="M28" s="1"/>
      <c r="N28" s="1"/>
      <c r="O28" s="1"/>
      <c r="P28" s="1"/>
      <c r="Q28" s="1"/>
      <c r="R28" s="1"/>
      <c r="S28" s="1"/>
      <c r="T28" s="1"/>
      <c r="U28" s="1"/>
      <c r="V28" s="1"/>
      <c r="W28" s="1"/>
      <c r="X28" s="1"/>
      <c r="Y28" s="1"/>
      <c r="Z28" s="1"/>
      <c r="AA28" s="1"/>
    </row>
    <row r="29" spans="2:27" customFormat="1" ht="15" customHeight="1" x14ac:dyDescent="0.25">
      <c r="B29" s="2">
        <f>IF(H28="","",IF(OR(B28&gt;=_total_numb_of_payments,H28&lt;=0),"",B28+1))</f>
        <v>17</v>
      </c>
      <c r="C29" s="9">
        <f>IF($B29&lt;&gt;"",IF(_term=26,IF(B29=1,first_payment,C28+14),IF(_term=52,IF(B29=1,first_payment,C28+7),DATE(YEAR(first_payment),MONTH(first_payment)+(B29-1)*per_year,IF(_term=24,IF(1-MOD(B29,2)=1,DAY(first_payment)+14,DAY(first_payment)),DAY(first_payment))))),"")</f>
        <v>45770</v>
      </c>
      <c r="D29" s="7">
        <f t="shared" si="0"/>
        <v>100</v>
      </c>
      <c r="E29" s="7"/>
      <c r="F29" s="1"/>
      <c r="G29" s="1"/>
      <c r="H29" s="31">
        <f t="shared" si="2"/>
        <v>4750</v>
      </c>
      <c r="I29" s="7">
        <f t="shared" si="1"/>
        <v>3500</v>
      </c>
      <c r="K29" s="1"/>
      <c r="L29" s="1"/>
      <c r="M29" s="1"/>
      <c r="N29" s="1"/>
      <c r="O29" s="1"/>
      <c r="P29" s="1"/>
      <c r="Q29" s="1"/>
      <c r="R29" s="1"/>
      <c r="S29" s="1"/>
      <c r="T29" s="1"/>
      <c r="U29" s="1"/>
      <c r="V29" s="1"/>
      <c r="W29" s="1"/>
      <c r="X29" s="1"/>
      <c r="Y29" s="1"/>
      <c r="Z29" s="1"/>
      <c r="AA29" s="1"/>
    </row>
    <row r="30" spans="2:27" customFormat="1" ht="15" customHeight="1" x14ac:dyDescent="0.25">
      <c r="B30" s="2">
        <f>IF(H29="","",IF(OR(B29&gt;=_total_numb_of_payments,H29&lt;=0),"",B29+1))</f>
        <v>18</v>
      </c>
      <c r="C30" s="9">
        <f>IF($B30&lt;&gt;"",IF(_term=26,IF(B30=1,first_payment,C29+14),IF(_term=52,IF(B30=1,first_payment,C29+7),DATE(YEAR(first_payment),MONTH(first_payment)+(B30-1)*per_year,IF(_term=24,IF(1-MOD(B30,2)=1,DAY(first_payment)+14,DAY(first_payment)),DAY(first_payment))))),"")</f>
        <v>45777</v>
      </c>
      <c r="D30" s="7">
        <f t="shared" si="0"/>
        <v>100</v>
      </c>
      <c r="E30" s="7"/>
      <c r="F30" s="1"/>
      <c r="G30" s="1"/>
      <c r="H30" s="31">
        <f t="shared" si="2"/>
        <v>4750</v>
      </c>
      <c r="I30" s="7">
        <f t="shared" si="1"/>
        <v>3400</v>
      </c>
      <c r="K30" s="1"/>
      <c r="L30" s="1"/>
      <c r="M30" s="1"/>
      <c r="N30" s="1"/>
      <c r="O30" s="1"/>
      <c r="P30" s="1"/>
      <c r="Q30" s="1"/>
      <c r="R30" s="1"/>
      <c r="S30" s="1"/>
      <c r="T30" s="1"/>
      <c r="U30" s="1"/>
      <c r="V30" s="1"/>
      <c r="W30" s="1"/>
      <c r="X30" s="1"/>
      <c r="Y30" s="1"/>
      <c r="Z30" s="1"/>
      <c r="AA30" s="1"/>
    </row>
    <row r="31" spans="2:27" customFormat="1" ht="15" customHeight="1" x14ac:dyDescent="0.25">
      <c r="B31" s="2">
        <f>IF(H30="","",IF(OR(B30&gt;=_total_numb_of_payments,H30&lt;=0),"",B30+1))</f>
        <v>19</v>
      </c>
      <c r="C31" s="9">
        <f>IF($B31&lt;&gt;"",IF(_term=26,IF(B31=1,first_payment,C30+14),IF(_term=52,IF(B31=1,first_payment,C30+7),DATE(YEAR(first_payment),MONTH(first_payment)+(B31-1)*per_year,IF(_term=24,IF(1-MOD(B31,2)=1,DAY(first_payment)+14,DAY(first_payment)),DAY(first_payment))))),"")</f>
        <v>45784</v>
      </c>
      <c r="D31" s="7">
        <f t="shared" si="0"/>
        <v>100</v>
      </c>
      <c r="E31" s="7"/>
      <c r="F31" s="1"/>
      <c r="G31" s="1"/>
      <c r="H31" s="31">
        <f t="shared" si="2"/>
        <v>4750</v>
      </c>
      <c r="I31" s="7">
        <f t="shared" si="1"/>
        <v>3300</v>
      </c>
      <c r="K31" s="1"/>
      <c r="L31" s="1"/>
      <c r="M31" s="1"/>
      <c r="N31" s="1"/>
      <c r="O31" s="1"/>
      <c r="P31" s="1"/>
      <c r="Q31" s="1"/>
      <c r="R31" s="1"/>
      <c r="S31" s="1"/>
      <c r="T31" s="1"/>
      <c r="U31" s="1"/>
      <c r="V31" s="1"/>
      <c r="W31" s="1"/>
      <c r="X31" s="1"/>
      <c r="Y31" s="1"/>
      <c r="Z31" s="1"/>
      <c r="AA31" s="1"/>
    </row>
    <row r="32" spans="2:27" customFormat="1" ht="15" customHeight="1" x14ac:dyDescent="0.25">
      <c r="B32" s="2">
        <f>IF(H31="","",IF(OR(B31&gt;=_total_numb_of_payments,H31&lt;=0),"",B31+1))</f>
        <v>20</v>
      </c>
      <c r="C32" s="9">
        <f>IF($B32&lt;&gt;"",IF(_term=26,IF(B32=1,first_payment,C31+14),IF(_term=52,IF(B32=1,first_payment,C31+7),DATE(YEAR(first_payment),MONTH(first_payment)+(B32-1)*per_year,IF(_term=24,IF(1-MOD(B32,2)=1,DAY(first_payment)+14,DAY(first_payment)),DAY(first_payment))))),"")</f>
        <v>45791</v>
      </c>
      <c r="D32" s="7">
        <f t="shared" si="0"/>
        <v>100</v>
      </c>
      <c r="E32" s="7"/>
      <c r="F32" s="1"/>
      <c r="G32" s="1"/>
      <c r="H32" s="31">
        <f t="shared" si="2"/>
        <v>4750</v>
      </c>
      <c r="I32" s="7">
        <f t="shared" si="1"/>
        <v>3200</v>
      </c>
      <c r="K32" s="1"/>
      <c r="L32" s="1"/>
      <c r="M32" s="1"/>
      <c r="N32" s="1"/>
      <c r="O32" s="1"/>
      <c r="P32" s="1"/>
      <c r="Q32" s="1"/>
      <c r="R32" s="1"/>
      <c r="S32" s="1"/>
      <c r="T32" s="1"/>
      <c r="U32" s="1"/>
      <c r="V32" s="1"/>
      <c r="W32" s="1"/>
      <c r="X32" s="1"/>
      <c r="Y32" s="1"/>
      <c r="Z32" s="1"/>
      <c r="AA32" s="1"/>
    </row>
    <row r="33" spans="2:27" customFormat="1" ht="15" customHeight="1" x14ac:dyDescent="0.25">
      <c r="B33" s="2">
        <f>IF(H32="","",IF(OR(B32&gt;=_total_numb_of_payments,H32&lt;=0),"",B32+1))</f>
        <v>21</v>
      </c>
      <c r="C33" s="9">
        <f>IF($B33&lt;&gt;"",IF(_term=26,IF(B33=1,first_payment,C32+14),IF(_term=52,IF(B33=1,first_payment,C32+7),DATE(YEAR(first_payment),MONTH(first_payment)+(B33-1)*per_year,IF(_term=24,IF(1-MOD(B33,2)=1,DAY(first_payment)+14,DAY(first_payment)),DAY(first_payment))))),"")</f>
        <v>45798</v>
      </c>
      <c r="D33" s="7">
        <f t="shared" si="0"/>
        <v>100</v>
      </c>
      <c r="E33" s="7"/>
      <c r="F33" s="1"/>
      <c r="G33" s="1"/>
      <c r="H33" s="31">
        <f t="shared" si="2"/>
        <v>4750</v>
      </c>
      <c r="I33" s="7">
        <f t="shared" si="1"/>
        <v>3100</v>
      </c>
      <c r="K33" s="1"/>
      <c r="L33" s="1"/>
      <c r="M33" s="1"/>
      <c r="N33" s="1"/>
      <c r="O33" s="1"/>
      <c r="P33" s="1"/>
      <c r="Q33" s="1"/>
      <c r="R33" s="1"/>
      <c r="S33" s="1"/>
      <c r="T33" s="1"/>
      <c r="U33" s="1"/>
      <c r="V33" s="1"/>
      <c r="W33" s="1"/>
      <c r="X33" s="1"/>
      <c r="Y33" s="1"/>
      <c r="Z33" s="1"/>
      <c r="AA33" s="1"/>
    </row>
    <row r="34" spans="2:27" customFormat="1" ht="15" customHeight="1" x14ac:dyDescent="0.25">
      <c r="B34" s="2">
        <f>IF(H33="","",IF(OR(B33&gt;=_total_numb_of_payments,H33&lt;=0),"",B33+1))</f>
        <v>22</v>
      </c>
      <c r="C34" s="9">
        <f>IF($B34&lt;&gt;"",IF(_term=26,IF(B34=1,first_payment,C33+14),IF(_term=52,IF(B34=1,first_payment,C33+7),DATE(YEAR(first_payment),MONTH(first_payment)+(B34-1)*per_year,IF(_term=24,IF(1-MOD(B34,2)=1,DAY(first_payment)+14,DAY(first_payment)),DAY(first_payment))))),"")</f>
        <v>45805</v>
      </c>
      <c r="D34" s="7">
        <f t="shared" si="0"/>
        <v>100</v>
      </c>
      <c r="E34" s="7"/>
      <c r="F34" s="1"/>
      <c r="G34" s="1"/>
      <c r="H34" s="31">
        <f t="shared" si="2"/>
        <v>4750</v>
      </c>
      <c r="I34" s="7">
        <f t="shared" si="1"/>
        <v>3000</v>
      </c>
      <c r="K34" s="1"/>
      <c r="L34" s="1"/>
      <c r="M34" s="1"/>
      <c r="N34" s="1"/>
      <c r="O34" s="1"/>
      <c r="P34" s="1"/>
      <c r="Q34" s="1"/>
      <c r="R34" s="1"/>
      <c r="S34" s="1"/>
      <c r="T34" s="1"/>
      <c r="U34" s="1"/>
      <c r="V34" s="1"/>
      <c r="W34" s="1"/>
      <c r="X34" s="1"/>
      <c r="Y34" s="1"/>
      <c r="Z34" s="1"/>
      <c r="AA34" s="1"/>
    </row>
    <row r="35" spans="2:27" customFormat="1" ht="15" customHeight="1" x14ac:dyDescent="0.25">
      <c r="B35" s="2">
        <f>IF(H34="","",IF(OR(B34&gt;=_total_numb_of_payments,H34&lt;=0),"",B34+1))</f>
        <v>23</v>
      </c>
      <c r="C35" s="9">
        <f>IF($B35&lt;&gt;"",IF(_term=26,IF(B35=1,first_payment,C34+14),IF(_term=52,IF(B35=1,first_payment,C34+7),DATE(YEAR(first_payment),MONTH(first_payment)+(B35-1)*per_year,IF(_term=24,IF(1-MOD(B35,2)=1,DAY(first_payment)+14,DAY(first_payment)),DAY(first_payment))))),"")</f>
        <v>45812</v>
      </c>
      <c r="D35" s="7">
        <f t="shared" si="0"/>
        <v>100</v>
      </c>
      <c r="E35" s="7"/>
      <c r="F35" s="1"/>
      <c r="G35" s="1"/>
      <c r="H35" s="31">
        <f t="shared" si="2"/>
        <v>4750</v>
      </c>
      <c r="I35" s="7">
        <f t="shared" si="1"/>
        <v>2900</v>
      </c>
      <c r="K35" s="1"/>
      <c r="L35" s="1"/>
      <c r="M35" s="1"/>
      <c r="N35" s="1"/>
      <c r="O35" s="1"/>
      <c r="P35" s="1"/>
      <c r="Q35" s="1"/>
      <c r="R35" s="1"/>
      <c r="S35" s="1"/>
      <c r="T35" s="1"/>
      <c r="U35" s="1"/>
      <c r="V35" s="1"/>
      <c r="W35" s="1"/>
      <c r="X35" s="1"/>
      <c r="Y35" s="1"/>
      <c r="Z35" s="1"/>
      <c r="AA35" s="1"/>
    </row>
    <row r="36" spans="2:27" customFormat="1" ht="15" customHeight="1" x14ac:dyDescent="0.25">
      <c r="B36" s="2">
        <f>IF(H35="","",IF(OR(B35&gt;=_total_numb_of_payments,H35&lt;=0),"",B35+1))</f>
        <v>24</v>
      </c>
      <c r="C36" s="9">
        <f>IF($B36&lt;&gt;"",IF(_term=26,IF(B36=1,first_payment,C35+14),IF(_term=52,IF(B36=1,first_payment,C35+7),DATE(YEAR(first_payment),MONTH(first_payment)+(B36-1)*per_year,IF(_term=24,IF(1-MOD(B36,2)=1,DAY(first_payment)+14,DAY(first_payment)),DAY(first_payment))))),"")</f>
        <v>45819</v>
      </c>
      <c r="D36" s="7">
        <f t="shared" si="0"/>
        <v>100</v>
      </c>
      <c r="E36" s="7"/>
      <c r="F36" s="1"/>
      <c r="G36" s="1"/>
      <c r="H36" s="31">
        <f t="shared" si="2"/>
        <v>4750</v>
      </c>
      <c r="I36" s="7">
        <f t="shared" si="1"/>
        <v>2800</v>
      </c>
      <c r="K36" s="1"/>
      <c r="L36" s="1"/>
      <c r="M36" s="1"/>
      <c r="N36" s="1"/>
      <c r="O36" s="1"/>
      <c r="P36" s="1"/>
      <c r="Q36" s="1"/>
      <c r="R36" s="1"/>
      <c r="S36" s="1"/>
      <c r="T36" s="1"/>
      <c r="U36" s="1"/>
      <c r="V36" s="1"/>
      <c r="W36" s="1"/>
      <c r="X36" s="1"/>
      <c r="Y36" s="1"/>
      <c r="Z36" s="1"/>
      <c r="AA36" s="1"/>
    </row>
    <row r="37" spans="2:27" customFormat="1" ht="15" customHeight="1" x14ac:dyDescent="0.25">
      <c r="B37" s="2">
        <f>IF(H36="","",IF(OR(B36&gt;=_total_numb_of_payments,H36&lt;=0),"",B36+1))</f>
        <v>25</v>
      </c>
      <c r="C37" s="9">
        <f>IF($B37&lt;&gt;"",IF(_term=26,IF(B37=1,first_payment,C36+14),IF(_term=52,IF(B37=1,first_payment,C36+7),DATE(YEAR(first_payment),MONTH(first_payment)+(B37-1)*per_year,IF(_term=24,IF(1-MOD(B37,2)=1,DAY(first_payment)+14,DAY(first_payment)),DAY(first_payment))))),"")</f>
        <v>45826</v>
      </c>
      <c r="D37" s="7">
        <f t="shared" si="0"/>
        <v>100</v>
      </c>
      <c r="E37" s="7"/>
      <c r="F37" s="1"/>
      <c r="G37" s="1"/>
      <c r="H37" s="31">
        <f t="shared" si="2"/>
        <v>4750</v>
      </c>
      <c r="I37" s="7">
        <f t="shared" si="1"/>
        <v>2700</v>
      </c>
      <c r="K37" s="1"/>
      <c r="L37" s="1"/>
      <c r="M37" s="1"/>
      <c r="N37" s="1"/>
      <c r="O37" s="1"/>
      <c r="P37" s="1"/>
      <c r="Q37" s="1"/>
      <c r="R37" s="1"/>
      <c r="S37" s="1"/>
      <c r="T37" s="1"/>
      <c r="U37" s="1"/>
      <c r="V37" s="1"/>
      <c r="W37" s="1"/>
      <c r="X37" s="1"/>
      <c r="Y37" s="1"/>
      <c r="Z37" s="1"/>
      <c r="AA37" s="1"/>
    </row>
    <row r="38" spans="2:27" customFormat="1" ht="15" customHeight="1" x14ac:dyDescent="0.25">
      <c r="B38" s="2">
        <f>IF(H37="","",IF(OR(B37&gt;=_total_numb_of_payments,H37&lt;=0),"",B37+1))</f>
        <v>26</v>
      </c>
      <c r="C38" s="9">
        <f>IF($B38&lt;&gt;"",IF(_term=26,IF(B38=1,first_payment,C37+14),IF(_term=52,IF(B38=1,first_payment,C37+7),DATE(YEAR(first_payment),MONTH(first_payment)+(B38-1)*per_year,IF(_term=24,IF(1-MOD(B38,2)=1,DAY(first_payment)+14,DAY(first_payment)),DAY(first_payment))))),"")</f>
        <v>45833</v>
      </c>
      <c r="D38" s="7">
        <f t="shared" si="0"/>
        <v>100</v>
      </c>
      <c r="E38" s="7"/>
      <c r="F38" s="1"/>
      <c r="G38" s="1"/>
      <c r="H38" s="31">
        <f t="shared" si="2"/>
        <v>4750</v>
      </c>
      <c r="I38" s="7">
        <f t="shared" si="1"/>
        <v>2600</v>
      </c>
      <c r="K38" s="1"/>
      <c r="L38" s="1"/>
      <c r="M38" s="1"/>
      <c r="N38" s="1"/>
      <c r="O38" s="1"/>
      <c r="P38" s="1"/>
      <c r="Q38" s="1"/>
      <c r="R38" s="1"/>
      <c r="S38" s="1"/>
      <c r="T38" s="1"/>
      <c r="U38" s="1"/>
      <c r="V38" s="1"/>
      <c r="W38" s="1"/>
      <c r="X38" s="1"/>
      <c r="Y38" s="1"/>
      <c r="Z38" s="1"/>
      <c r="AA38" s="1"/>
    </row>
    <row r="39" spans="2:27" customFormat="1" ht="15" customHeight="1" x14ac:dyDescent="0.25">
      <c r="B39" s="2">
        <f>IF(H38="","",IF(OR(B38&gt;=_total_numb_of_payments,H38&lt;=0),"",B38+1))</f>
        <v>27</v>
      </c>
      <c r="C39" s="9">
        <f>IF($B39&lt;&gt;"",IF(_term=26,IF(B39=1,first_payment,C38+14),IF(_term=52,IF(B39=1,first_payment,C38+7),DATE(YEAR(first_payment),MONTH(first_payment)+(B39-1)*per_year,IF(_term=24,IF(1-MOD(B39,2)=1,DAY(first_payment)+14,DAY(first_payment)),DAY(first_payment))))),"")</f>
        <v>45840</v>
      </c>
      <c r="D39" s="7">
        <f t="shared" si="0"/>
        <v>100</v>
      </c>
      <c r="E39" s="7"/>
      <c r="F39" s="1"/>
      <c r="G39" s="1"/>
      <c r="H39" s="31">
        <f t="shared" si="2"/>
        <v>4750</v>
      </c>
      <c r="I39" s="7">
        <f t="shared" si="1"/>
        <v>2500</v>
      </c>
      <c r="K39" s="1"/>
      <c r="L39" s="1"/>
      <c r="M39" s="1"/>
      <c r="N39" s="1"/>
      <c r="O39" s="1"/>
      <c r="P39" s="1"/>
      <c r="Q39" s="1"/>
      <c r="R39" s="1"/>
      <c r="S39" s="1"/>
      <c r="T39" s="1"/>
      <c r="U39" s="1"/>
      <c r="V39" s="1"/>
      <c r="W39" s="1"/>
      <c r="X39" s="1"/>
      <c r="Y39" s="1"/>
      <c r="Z39" s="1"/>
      <c r="AA39" s="1"/>
    </row>
    <row r="40" spans="2:27" customFormat="1" ht="15" customHeight="1" x14ac:dyDescent="0.25">
      <c r="B40" s="2">
        <f>IF(H39="","",IF(OR(B39&gt;=_total_numb_of_payments,H39&lt;=0),"",B39+1))</f>
        <v>28</v>
      </c>
      <c r="C40" s="9">
        <f>IF($B40&lt;&gt;"",IF(_term=26,IF(B40=1,first_payment,C39+14),IF(_term=52,IF(B40=1,first_payment,C39+7),DATE(YEAR(first_payment),MONTH(first_payment)+(B40-1)*per_year,IF(_term=24,IF(1-MOD(B40,2)=1,DAY(first_payment)+14,DAY(first_payment)),DAY(first_payment))))),"")</f>
        <v>45847</v>
      </c>
      <c r="D40" s="7">
        <f t="shared" si="0"/>
        <v>100</v>
      </c>
      <c r="E40" s="7"/>
      <c r="F40" s="1"/>
      <c r="G40" s="1"/>
      <c r="H40" s="31">
        <f t="shared" si="2"/>
        <v>4750</v>
      </c>
      <c r="I40" s="7">
        <f t="shared" si="1"/>
        <v>2400</v>
      </c>
      <c r="K40" s="1"/>
      <c r="L40" s="1"/>
      <c r="M40" s="1"/>
      <c r="N40" s="1"/>
      <c r="O40" s="1"/>
      <c r="P40" s="1"/>
      <c r="Q40" s="1"/>
      <c r="R40" s="1"/>
      <c r="S40" s="1"/>
      <c r="T40" s="1"/>
      <c r="U40" s="1"/>
      <c r="V40" s="1"/>
      <c r="W40" s="1"/>
      <c r="X40" s="1"/>
      <c r="Y40" s="1"/>
      <c r="Z40" s="1"/>
      <c r="AA40" s="1"/>
    </row>
    <row r="41" spans="2:27" customFormat="1" ht="15" customHeight="1" x14ac:dyDescent="0.25">
      <c r="B41" s="2">
        <f>IF(H40="","",IF(OR(B40&gt;=_total_numb_of_payments,H40&lt;=0),"",B40+1))</f>
        <v>29</v>
      </c>
      <c r="C41" s="9">
        <f>IF($B41&lt;&gt;"",IF(_term=26,IF(B41=1,first_payment,C40+14),IF(_term=52,IF(B41=1,first_payment,C40+7),DATE(YEAR(first_payment),MONTH(first_payment)+(B41-1)*per_year,IF(_term=24,IF(1-MOD(B41,2)=1,DAY(first_payment)+14,DAY(first_payment)),DAY(first_payment))))),"")</f>
        <v>45854</v>
      </c>
      <c r="D41" s="7">
        <f t="shared" si="0"/>
        <v>100</v>
      </c>
      <c r="E41" s="7"/>
      <c r="F41" s="1"/>
      <c r="G41" s="1"/>
      <c r="H41" s="31">
        <f t="shared" si="2"/>
        <v>4750</v>
      </c>
      <c r="I41" s="7">
        <f t="shared" si="1"/>
        <v>2300</v>
      </c>
      <c r="K41" s="1"/>
      <c r="L41" s="1"/>
      <c r="M41" s="1"/>
      <c r="N41" s="1"/>
      <c r="O41" s="1"/>
      <c r="P41" s="1"/>
      <c r="Q41" s="1"/>
      <c r="R41" s="1"/>
      <c r="S41" s="1"/>
      <c r="T41" s="1"/>
      <c r="U41" s="1"/>
      <c r="V41" s="1"/>
      <c r="W41" s="1"/>
      <c r="X41" s="1"/>
      <c r="Y41" s="1"/>
      <c r="Z41" s="1"/>
      <c r="AA41" s="1"/>
    </row>
    <row r="42" spans="2:27" customFormat="1" ht="15" customHeight="1" x14ac:dyDescent="0.25">
      <c r="B42" s="2">
        <f>IF(H41="","",IF(OR(B41&gt;=_total_numb_of_payments,H41&lt;=0),"",B41+1))</f>
        <v>30</v>
      </c>
      <c r="C42" s="9">
        <f>IF($B42&lt;&gt;"",IF(_term=26,IF(B42=1,first_payment,C41+14),IF(_term=52,IF(B42=1,first_payment,C41+7),DATE(YEAR(first_payment),MONTH(first_payment)+(B42-1)*per_year,IF(_term=24,IF(1-MOD(B42,2)=1,DAY(first_payment)+14,DAY(first_payment)),DAY(first_payment))))),"")</f>
        <v>45861</v>
      </c>
      <c r="D42" s="7">
        <f t="shared" si="0"/>
        <v>100</v>
      </c>
      <c r="E42" s="7"/>
      <c r="F42" s="1"/>
      <c r="G42" s="1"/>
      <c r="H42" s="31">
        <f t="shared" si="2"/>
        <v>4750</v>
      </c>
      <c r="I42" s="7">
        <f t="shared" si="1"/>
        <v>2200</v>
      </c>
      <c r="K42" s="1"/>
      <c r="L42" s="1"/>
      <c r="M42" s="1"/>
      <c r="N42" s="1"/>
      <c r="O42" s="1"/>
      <c r="P42" s="1"/>
      <c r="Q42" s="1"/>
      <c r="R42" s="1"/>
      <c r="S42" s="1"/>
      <c r="T42" s="1"/>
      <c r="U42" s="1"/>
      <c r="V42" s="1"/>
      <c r="W42" s="1"/>
      <c r="X42" s="1"/>
      <c r="Y42" s="1"/>
      <c r="Z42" s="1"/>
      <c r="AA42" s="1"/>
    </row>
    <row r="43" spans="2:27" customFormat="1" ht="15" customHeight="1" x14ac:dyDescent="0.25">
      <c r="B43" s="2">
        <f>IF(H42="","",IF(OR(B42&gt;=_total_numb_of_payments,H42&lt;=0),"",B42+1))</f>
        <v>31</v>
      </c>
      <c r="C43" s="9">
        <f>IF($B43&lt;&gt;"",IF(_term=26,IF(B43=1,first_payment,C42+14),IF(_term=52,IF(B43=1,first_payment,C42+7),DATE(YEAR(first_payment),MONTH(first_payment)+(B43-1)*per_year,IF(_term=24,IF(1-MOD(B43,2)=1,DAY(first_payment)+14,DAY(first_payment)),DAY(first_payment))))),"")</f>
        <v>45868</v>
      </c>
      <c r="D43" s="7">
        <f t="shared" si="0"/>
        <v>100</v>
      </c>
      <c r="E43" s="7"/>
      <c r="F43" s="1"/>
      <c r="G43" s="1"/>
      <c r="H43" s="31">
        <f t="shared" si="2"/>
        <v>4750</v>
      </c>
      <c r="I43" s="7">
        <f t="shared" si="1"/>
        <v>2100</v>
      </c>
      <c r="K43" s="1"/>
      <c r="L43" s="1"/>
      <c r="M43" s="1"/>
      <c r="N43" s="1"/>
      <c r="O43" s="1"/>
      <c r="P43" s="1"/>
      <c r="Q43" s="1"/>
      <c r="R43" s="1"/>
      <c r="S43" s="1"/>
      <c r="T43" s="1"/>
      <c r="U43" s="1"/>
      <c r="V43" s="1"/>
      <c r="W43" s="1"/>
      <c r="X43" s="1"/>
      <c r="Y43" s="1"/>
      <c r="Z43" s="1"/>
      <c r="AA43" s="1"/>
    </row>
    <row r="44" spans="2:27" customFormat="1" ht="15" customHeight="1" x14ac:dyDescent="0.25">
      <c r="B44" s="2">
        <f>IF(H43="","",IF(OR(B43&gt;=_total_numb_of_payments,H43&lt;=0),"",B43+1))</f>
        <v>32</v>
      </c>
      <c r="C44" s="9">
        <f>IF($B44&lt;&gt;"",IF(_term=26,IF(B44=1,first_payment,C43+14),IF(_term=52,IF(B44=1,first_payment,C43+7),DATE(YEAR(first_payment),MONTH(first_payment)+(B44-1)*per_year,IF(_term=24,IF(1-MOD(B44,2)=1,DAY(first_payment)+14,DAY(first_payment)),DAY(first_payment))))),"")</f>
        <v>45875</v>
      </c>
      <c r="D44" s="7">
        <f t="shared" si="0"/>
        <v>100</v>
      </c>
      <c r="E44" s="7"/>
      <c r="F44" s="1"/>
      <c r="G44" s="1"/>
      <c r="H44" s="31">
        <f t="shared" si="2"/>
        <v>4750</v>
      </c>
      <c r="I44" s="7">
        <f t="shared" si="1"/>
        <v>2000</v>
      </c>
      <c r="K44" s="1"/>
      <c r="L44" s="1"/>
      <c r="M44" s="1"/>
      <c r="N44" s="1"/>
      <c r="O44" s="1"/>
      <c r="P44" s="1"/>
      <c r="Q44" s="1"/>
      <c r="R44" s="1"/>
      <c r="S44" s="1"/>
      <c r="T44" s="1"/>
      <c r="U44" s="1"/>
      <c r="V44" s="1"/>
      <c r="W44" s="1"/>
      <c r="X44" s="1"/>
      <c r="Y44" s="1"/>
      <c r="Z44" s="1"/>
      <c r="AA44" s="1"/>
    </row>
    <row r="45" spans="2:27" customFormat="1" ht="15" customHeight="1" x14ac:dyDescent="0.25">
      <c r="B45" s="2">
        <f>IF(H44="","",IF(OR(B44&gt;=_total_numb_of_payments,H44&lt;=0),"",B44+1))</f>
        <v>33</v>
      </c>
      <c r="C45" s="9">
        <f>IF($B45&lt;&gt;"",IF(_term=26,IF(B45=1,first_payment,C44+14),IF(_term=52,IF(B45=1,first_payment,C44+7),DATE(YEAR(first_payment),MONTH(first_payment)+(B45-1)*per_year,IF(_term=24,IF(1-MOD(B45,2)=1,DAY(first_payment)+14,DAY(first_payment)),DAY(first_payment))))),"")</f>
        <v>45882</v>
      </c>
      <c r="D45" s="7">
        <f t="shared" ref="D45:D64" si="3">IF($B45&lt;&gt;"",_rent_amount+IF(I45&gt;0,0,I45),"")</f>
        <v>100</v>
      </c>
      <c r="E45" s="7"/>
      <c r="F45" s="1"/>
      <c r="G45" s="1"/>
      <c r="H45" s="31">
        <f t="shared" si="2"/>
        <v>4750</v>
      </c>
      <c r="I45" s="7">
        <f t="shared" ref="I45:I64" si="4">IF(B45&lt;&gt;"",I44-_rent_amount,"")</f>
        <v>1900</v>
      </c>
      <c r="K45" s="1"/>
      <c r="L45" s="1"/>
      <c r="M45" s="1"/>
      <c r="N45" s="1"/>
      <c r="O45" s="1"/>
      <c r="P45" s="1"/>
      <c r="Q45" s="1"/>
      <c r="R45" s="1"/>
      <c r="S45" s="1"/>
      <c r="T45" s="1"/>
      <c r="U45" s="1"/>
      <c r="V45" s="1"/>
      <c r="W45" s="1"/>
      <c r="X45" s="1"/>
      <c r="Y45" s="1"/>
      <c r="Z45" s="1"/>
      <c r="AA45" s="1"/>
    </row>
    <row r="46" spans="2:27" customFormat="1" ht="15" customHeight="1" x14ac:dyDescent="0.25">
      <c r="B46" s="2">
        <f>IF(H45="","",IF(OR(B45&gt;=_total_numb_of_payments,H45&lt;=0),"",B45+1))</f>
        <v>34</v>
      </c>
      <c r="C46" s="9">
        <f>IF($B46&lt;&gt;"",IF(_term=26,IF(B46=1,first_payment,C45+14),IF(_term=52,IF(B46=1,first_payment,C45+7),DATE(YEAR(first_payment),MONTH(first_payment)+(B46-1)*per_year,IF(_term=24,IF(1-MOD(B46,2)=1,DAY(first_payment)+14,DAY(first_payment)),DAY(first_payment))))),"")</f>
        <v>45889</v>
      </c>
      <c r="D46" s="7">
        <f t="shared" si="3"/>
        <v>100</v>
      </c>
      <c r="E46" s="7"/>
      <c r="F46" s="1"/>
      <c r="G46" s="1"/>
      <c r="H46" s="31">
        <f t="shared" si="2"/>
        <v>4750</v>
      </c>
      <c r="I46" s="7">
        <f t="shared" si="4"/>
        <v>1800</v>
      </c>
      <c r="K46" s="1"/>
      <c r="L46" s="1"/>
      <c r="M46" s="1"/>
      <c r="N46" s="1"/>
      <c r="O46" s="1"/>
      <c r="P46" s="1"/>
      <c r="Q46" s="1"/>
      <c r="R46" s="1"/>
      <c r="S46" s="1"/>
      <c r="T46" s="1"/>
      <c r="U46" s="1"/>
      <c r="V46" s="1"/>
      <c r="W46" s="1"/>
      <c r="X46" s="1"/>
      <c r="Y46" s="1"/>
      <c r="Z46" s="1"/>
      <c r="AA46" s="1"/>
    </row>
    <row r="47" spans="2:27" customFormat="1" ht="15" customHeight="1" x14ac:dyDescent="0.25">
      <c r="B47" s="2">
        <f>IF(H46="","",IF(OR(B46&gt;=_total_numb_of_payments,H46&lt;=0),"",B46+1))</f>
        <v>35</v>
      </c>
      <c r="C47" s="9">
        <f>IF($B47&lt;&gt;"",IF(_term=26,IF(B47=1,first_payment,C46+14),IF(_term=52,IF(B47=1,first_payment,C46+7),DATE(YEAR(first_payment),MONTH(first_payment)+(B47-1)*per_year,IF(_term=24,IF(1-MOD(B47,2)=1,DAY(first_payment)+14,DAY(first_payment)),DAY(first_payment))))),"")</f>
        <v>45896</v>
      </c>
      <c r="D47" s="7">
        <f t="shared" si="3"/>
        <v>100</v>
      </c>
      <c r="E47" s="7"/>
      <c r="F47" s="1"/>
      <c r="G47" s="1"/>
      <c r="H47" s="31">
        <f t="shared" si="2"/>
        <v>4750</v>
      </c>
      <c r="I47" s="7">
        <f t="shared" si="4"/>
        <v>1700</v>
      </c>
      <c r="K47" s="1"/>
      <c r="L47" s="1"/>
      <c r="M47" s="1"/>
      <c r="N47" s="1"/>
      <c r="O47" s="1"/>
      <c r="P47" s="1"/>
      <c r="Q47" s="1"/>
      <c r="R47" s="1"/>
      <c r="S47" s="1"/>
      <c r="T47" s="1"/>
      <c r="U47" s="1"/>
      <c r="V47" s="1"/>
      <c r="W47" s="1"/>
      <c r="X47" s="1"/>
      <c r="Y47" s="1"/>
      <c r="Z47" s="1"/>
      <c r="AA47" s="1"/>
    </row>
    <row r="48" spans="2:27" customFormat="1" ht="15" customHeight="1" x14ac:dyDescent="0.25">
      <c r="B48" s="2">
        <f>IF(H47="","",IF(OR(B47&gt;=_total_numb_of_payments,H47&lt;=0),"",B47+1))</f>
        <v>36</v>
      </c>
      <c r="C48" s="9">
        <f>IF($B48&lt;&gt;"",IF(_term=26,IF(B48=1,first_payment,C47+14),IF(_term=52,IF(B48=1,first_payment,C47+7),DATE(YEAR(first_payment),MONTH(first_payment)+(B48-1)*per_year,IF(_term=24,IF(1-MOD(B48,2)=1,DAY(first_payment)+14,DAY(first_payment)),DAY(first_payment))))),"")</f>
        <v>45903</v>
      </c>
      <c r="D48" s="7">
        <f t="shared" si="3"/>
        <v>100</v>
      </c>
      <c r="E48" s="7"/>
      <c r="F48" s="1"/>
      <c r="G48" s="1"/>
      <c r="H48" s="31">
        <f t="shared" si="2"/>
        <v>4750</v>
      </c>
      <c r="I48" s="7">
        <f t="shared" si="4"/>
        <v>1600</v>
      </c>
      <c r="K48" s="1"/>
      <c r="L48" s="1"/>
      <c r="M48" s="1"/>
      <c r="N48" s="1"/>
      <c r="O48" s="1"/>
      <c r="P48" s="1"/>
      <c r="Q48" s="1"/>
      <c r="R48" s="1"/>
      <c r="S48" s="1"/>
      <c r="T48" s="1"/>
      <c r="U48" s="1"/>
      <c r="V48" s="1"/>
      <c r="W48" s="1"/>
      <c r="X48" s="1"/>
      <c r="Y48" s="1"/>
      <c r="Z48" s="1"/>
      <c r="AA48" s="1"/>
    </row>
    <row r="49" spans="2:27" customFormat="1" ht="15" customHeight="1" x14ac:dyDescent="0.25">
      <c r="B49" s="2">
        <f>IF(H48="","",IF(OR(B48&gt;=_total_numb_of_payments,H48&lt;=0),"",B48+1))</f>
        <v>37</v>
      </c>
      <c r="C49" s="9">
        <f>IF($B49&lt;&gt;"",IF(_term=26,IF(B49=1,first_payment,C48+14),IF(_term=52,IF(B49=1,first_payment,C48+7),DATE(YEAR(first_payment),MONTH(first_payment)+(B49-1)*per_year,IF(_term=24,IF(1-MOD(B49,2)=1,DAY(first_payment)+14,DAY(first_payment)),DAY(first_payment))))),"")</f>
        <v>45910</v>
      </c>
      <c r="D49" s="7">
        <f t="shared" si="3"/>
        <v>100</v>
      </c>
      <c r="E49" s="7"/>
      <c r="F49" s="1"/>
      <c r="G49" s="1"/>
      <c r="H49" s="31">
        <f t="shared" si="2"/>
        <v>4750</v>
      </c>
      <c r="I49" s="7">
        <f t="shared" si="4"/>
        <v>1500</v>
      </c>
      <c r="K49" s="1"/>
      <c r="L49" s="1"/>
      <c r="M49" s="1"/>
      <c r="N49" s="1"/>
      <c r="O49" s="1"/>
      <c r="P49" s="1"/>
      <c r="Q49" s="1"/>
      <c r="R49" s="1"/>
      <c r="S49" s="1"/>
      <c r="T49" s="1"/>
      <c r="U49" s="1"/>
      <c r="V49" s="1"/>
      <c r="W49" s="1"/>
      <c r="X49" s="1"/>
      <c r="Y49" s="1"/>
      <c r="Z49" s="1"/>
      <c r="AA49" s="1"/>
    </row>
    <row r="50" spans="2:27" customFormat="1" ht="15" customHeight="1" x14ac:dyDescent="0.25">
      <c r="B50" s="2">
        <f>IF(H49="","",IF(OR(B49&gt;=_total_numb_of_payments,H49&lt;=0),"",B49+1))</f>
        <v>38</v>
      </c>
      <c r="C50" s="9">
        <f>IF($B50&lt;&gt;"",IF(_term=26,IF(B50=1,first_payment,C49+14),IF(_term=52,IF(B50=1,first_payment,C49+7),DATE(YEAR(first_payment),MONTH(first_payment)+(B50-1)*per_year,IF(_term=24,IF(1-MOD(B50,2)=1,DAY(first_payment)+14,DAY(first_payment)),DAY(first_payment))))),"")</f>
        <v>45917</v>
      </c>
      <c r="D50" s="7">
        <f t="shared" si="3"/>
        <v>100</v>
      </c>
      <c r="E50" s="7"/>
      <c r="F50" s="1"/>
      <c r="G50" s="1"/>
      <c r="H50" s="31">
        <f t="shared" si="2"/>
        <v>4750</v>
      </c>
      <c r="I50" s="7">
        <f t="shared" si="4"/>
        <v>1400</v>
      </c>
      <c r="K50" s="1"/>
      <c r="L50" s="1"/>
      <c r="M50" s="1"/>
      <c r="N50" s="1"/>
      <c r="O50" s="1"/>
      <c r="P50" s="1"/>
      <c r="Q50" s="1"/>
      <c r="R50" s="1"/>
      <c r="S50" s="1"/>
      <c r="T50" s="1"/>
      <c r="U50" s="1"/>
      <c r="V50" s="1"/>
      <c r="W50" s="1"/>
      <c r="X50" s="1"/>
      <c r="Y50" s="1"/>
      <c r="Z50" s="1"/>
      <c r="AA50" s="1"/>
    </row>
    <row r="51" spans="2:27" customFormat="1" ht="15" customHeight="1" x14ac:dyDescent="0.25">
      <c r="B51" s="2">
        <f>IF(H50="","",IF(OR(B50&gt;=_total_numb_of_payments,H50&lt;=0),"",B50+1))</f>
        <v>39</v>
      </c>
      <c r="C51" s="9">
        <f>IF($B51&lt;&gt;"",IF(_term=26,IF(B51=1,first_payment,C50+14),IF(_term=52,IF(B51=1,first_payment,C50+7),DATE(YEAR(first_payment),MONTH(first_payment)+(B51-1)*per_year,IF(_term=24,IF(1-MOD(B51,2)=1,DAY(first_payment)+14,DAY(first_payment)),DAY(first_payment))))),"")</f>
        <v>45924</v>
      </c>
      <c r="D51" s="7">
        <f t="shared" si="3"/>
        <v>100</v>
      </c>
      <c r="E51" s="7"/>
      <c r="F51" s="1"/>
      <c r="G51" s="1"/>
      <c r="H51" s="31">
        <f t="shared" si="2"/>
        <v>4750</v>
      </c>
      <c r="I51" s="7">
        <f t="shared" si="4"/>
        <v>1300</v>
      </c>
      <c r="K51" s="1"/>
      <c r="L51" s="1"/>
      <c r="M51" s="1"/>
      <c r="N51" s="1"/>
      <c r="O51" s="1"/>
      <c r="P51" s="1"/>
      <c r="Q51" s="1"/>
      <c r="R51" s="1"/>
      <c r="S51" s="1"/>
      <c r="T51" s="1"/>
      <c r="U51" s="1"/>
      <c r="V51" s="1"/>
      <c r="W51" s="1"/>
      <c r="X51" s="1"/>
      <c r="Y51" s="1"/>
      <c r="Z51" s="1"/>
      <c r="AA51" s="1"/>
    </row>
    <row r="52" spans="2:27" customFormat="1" ht="15" customHeight="1" x14ac:dyDescent="0.25">
      <c r="B52" s="2">
        <f>IF(H51="","",IF(OR(B51&gt;=_total_numb_of_payments,H51&lt;=0),"",B51+1))</f>
        <v>40</v>
      </c>
      <c r="C52" s="9">
        <f>IF($B52&lt;&gt;"",IF(_term=26,IF(B52=1,first_payment,C51+14),IF(_term=52,IF(B52=1,first_payment,C51+7),DATE(YEAR(first_payment),MONTH(first_payment)+(B52-1)*per_year,IF(_term=24,IF(1-MOD(B52,2)=1,DAY(first_payment)+14,DAY(first_payment)),DAY(first_payment))))),"")</f>
        <v>45931</v>
      </c>
      <c r="D52" s="7">
        <f t="shared" si="3"/>
        <v>100</v>
      </c>
      <c r="E52" s="7"/>
      <c r="F52" s="1"/>
      <c r="G52" s="1"/>
      <c r="H52" s="31">
        <f t="shared" si="2"/>
        <v>4750</v>
      </c>
      <c r="I52" s="7">
        <f t="shared" si="4"/>
        <v>1200</v>
      </c>
      <c r="K52" s="1"/>
      <c r="L52" s="1"/>
      <c r="M52" s="1"/>
      <c r="N52" s="1"/>
      <c r="O52" s="1"/>
      <c r="P52" s="1"/>
      <c r="Q52" s="1"/>
      <c r="R52" s="1"/>
      <c r="S52" s="1"/>
      <c r="T52" s="1"/>
      <c r="U52" s="1"/>
      <c r="V52" s="1"/>
      <c r="W52" s="1"/>
      <c r="X52" s="1"/>
      <c r="Y52" s="1"/>
      <c r="Z52" s="1"/>
      <c r="AA52" s="1"/>
    </row>
    <row r="53" spans="2:27" customFormat="1" ht="15" customHeight="1" x14ac:dyDescent="0.25">
      <c r="B53" s="2">
        <f>IF(H52="","",IF(OR(B52&gt;=_total_numb_of_payments,H52&lt;=0),"",B52+1))</f>
        <v>41</v>
      </c>
      <c r="C53" s="9">
        <f>IF($B53&lt;&gt;"",IF(_term=26,IF(B53=1,first_payment,C52+14),IF(_term=52,IF(B53=1,first_payment,C52+7),DATE(YEAR(first_payment),MONTH(first_payment)+(B53-1)*per_year,IF(_term=24,IF(1-MOD(B53,2)=1,DAY(first_payment)+14,DAY(first_payment)),DAY(first_payment))))),"")</f>
        <v>45938</v>
      </c>
      <c r="D53" s="7">
        <f t="shared" si="3"/>
        <v>100</v>
      </c>
      <c r="E53" s="7"/>
      <c r="F53" s="1"/>
      <c r="G53" s="1"/>
      <c r="H53" s="31">
        <f t="shared" si="2"/>
        <v>4750</v>
      </c>
      <c r="I53" s="7">
        <f t="shared" si="4"/>
        <v>1100</v>
      </c>
      <c r="K53" s="1"/>
      <c r="L53" s="1"/>
      <c r="M53" s="1"/>
      <c r="N53" s="1"/>
      <c r="O53" s="1"/>
      <c r="P53" s="1"/>
      <c r="Q53" s="1"/>
      <c r="R53" s="1"/>
      <c r="S53" s="1"/>
      <c r="T53" s="1"/>
      <c r="U53" s="1"/>
      <c r="V53" s="1"/>
      <c r="W53" s="1"/>
      <c r="X53" s="1"/>
      <c r="Y53" s="1"/>
      <c r="Z53" s="1"/>
      <c r="AA53" s="1"/>
    </row>
    <row r="54" spans="2:27" customFormat="1" ht="15" customHeight="1" x14ac:dyDescent="0.25">
      <c r="B54" s="2">
        <f>IF(H53="","",IF(OR(B53&gt;=_total_numb_of_payments,H53&lt;=0),"",B53+1))</f>
        <v>42</v>
      </c>
      <c r="C54" s="9">
        <f>IF($B54&lt;&gt;"",IF(_term=26,IF(B54=1,first_payment,C53+14),IF(_term=52,IF(B54=1,first_payment,C53+7),DATE(YEAR(first_payment),MONTH(first_payment)+(B54-1)*per_year,IF(_term=24,IF(1-MOD(B54,2)=1,DAY(first_payment)+14,DAY(first_payment)),DAY(first_payment))))),"")</f>
        <v>45945</v>
      </c>
      <c r="D54" s="7">
        <f t="shared" si="3"/>
        <v>100</v>
      </c>
      <c r="E54" s="7"/>
      <c r="F54" s="1"/>
      <c r="G54" s="1"/>
      <c r="H54" s="31">
        <f t="shared" si="2"/>
        <v>4750</v>
      </c>
      <c r="I54" s="7">
        <f t="shared" si="4"/>
        <v>1000</v>
      </c>
      <c r="K54" s="1"/>
      <c r="L54" s="1"/>
      <c r="M54" s="1"/>
      <c r="N54" s="1"/>
      <c r="O54" s="1"/>
      <c r="P54" s="1"/>
      <c r="Q54" s="1"/>
      <c r="R54" s="1"/>
      <c r="S54" s="1"/>
      <c r="T54" s="1"/>
      <c r="U54" s="1"/>
      <c r="V54" s="1"/>
      <c r="W54" s="1"/>
      <c r="X54" s="1"/>
      <c r="Y54" s="1"/>
      <c r="Z54" s="1"/>
      <c r="AA54" s="1"/>
    </row>
    <row r="55" spans="2:27" customFormat="1" ht="15" customHeight="1" x14ac:dyDescent="0.25">
      <c r="B55" s="2">
        <f>IF(H54="","",IF(OR(B54&gt;=_total_numb_of_payments,H54&lt;=0),"",B54+1))</f>
        <v>43</v>
      </c>
      <c r="C55" s="9">
        <f>IF($B55&lt;&gt;"",IF(_term=26,IF(B55=1,first_payment,C54+14),IF(_term=52,IF(B55=1,first_payment,C54+7),DATE(YEAR(first_payment),MONTH(first_payment)+(B55-1)*per_year,IF(_term=24,IF(1-MOD(B55,2)=1,DAY(first_payment)+14,DAY(first_payment)),DAY(first_payment))))),"")</f>
        <v>45952</v>
      </c>
      <c r="D55" s="7">
        <f t="shared" si="3"/>
        <v>100</v>
      </c>
      <c r="E55" s="7"/>
      <c r="F55" s="1"/>
      <c r="G55" s="1"/>
      <c r="H55" s="31">
        <f t="shared" si="2"/>
        <v>4750</v>
      </c>
      <c r="I55" s="7">
        <f t="shared" si="4"/>
        <v>900</v>
      </c>
      <c r="K55" s="1"/>
      <c r="L55" s="1"/>
      <c r="M55" s="1"/>
      <c r="N55" s="1"/>
      <c r="O55" s="1"/>
      <c r="P55" s="1"/>
      <c r="Q55" s="1"/>
      <c r="R55" s="1"/>
      <c r="S55" s="1"/>
      <c r="T55" s="1"/>
      <c r="U55" s="1"/>
      <c r="V55" s="1"/>
      <c r="W55" s="1"/>
      <c r="X55" s="1"/>
      <c r="Y55" s="1"/>
      <c r="Z55" s="1"/>
      <c r="AA55" s="1"/>
    </row>
    <row r="56" spans="2:27" customFormat="1" ht="15" customHeight="1" x14ac:dyDescent="0.25">
      <c r="B56" s="2">
        <f>IF(H55="","",IF(OR(B55&gt;=_total_numb_of_payments,H55&lt;=0),"",B55+1))</f>
        <v>44</v>
      </c>
      <c r="C56" s="9">
        <f>IF($B56&lt;&gt;"",IF(_term=26,IF(B56=1,first_payment,C55+14),IF(_term=52,IF(B56=1,first_payment,C55+7),DATE(YEAR(first_payment),MONTH(first_payment)+(B56-1)*per_year,IF(_term=24,IF(1-MOD(B56,2)=1,DAY(first_payment)+14,DAY(first_payment)),DAY(first_payment))))),"")</f>
        <v>45959</v>
      </c>
      <c r="D56" s="7">
        <f t="shared" si="3"/>
        <v>100</v>
      </c>
      <c r="E56" s="7"/>
      <c r="F56" s="1"/>
      <c r="G56" s="1"/>
      <c r="H56" s="31">
        <f t="shared" si="2"/>
        <v>4750</v>
      </c>
      <c r="I56" s="7">
        <f t="shared" si="4"/>
        <v>800</v>
      </c>
      <c r="K56" s="1"/>
      <c r="L56" s="1"/>
      <c r="M56" s="1"/>
      <c r="N56" s="1"/>
      <c r="O56" s="1"/>
      <c r="P56" s="1"/>
      <c r="Q56" s="1"/>
      <c r="R56" s="1"/>
      <c r="S56" s="1"/>
      <c r="T56" s="1"/>
      <c r="U56" s="1"/>
      <c r="V56" s="1"/>
      <c r="W56" s="1"/>
      <c r="X56" s="1"/>
      <c r="Y56" s="1"/>
      <c r="Z56" s="1"/>
      <c r="AA56" s="1"/>
    </row>
    <row r="57" spans="2:27" customFormat="1" ht="15" customHeight="1" x14ac:dyDescent="0.25">
      <c r="B57" s="2">
        <f>IF(H56="","",IF(OR(B56&gt;=_total_numb_of_payments,H56&lt;=0),"",B56+1))</f>
        <v>45</v>
      </c>
      <c r="C57" s="9">
        <f>IF($B57&lt;&gt;"",IF(_term=26,IF(B57=1,first_payment,C56+14),IF(_term=52,IF(B57=1,first_payment,C56+7),DATE(YEAR(first_payment),MONTH(first_payment)+(B57-1)*per_year,IF(_term=24,IF(1-MOD(B57,2)=1,DAY(first_payment)+14,DAY(first_payment)),DAY(first_payment))))),"")</f>
        <v>45966</v>
      </c>
      <c r="D57" s="7">
        <f t="shared" si="3"/>
        <v>100</v>
      </c>
      <c r="E57" s="7"/>
      <c r="F57" s="1"/>
      <c r="G57" s="1"/>
      <c r="H57" s="31">
        <f t="shared" si="2"/>
        <v>4750</v>
      </c>
      <c r="I57" s="7">
        <f t="shared" si="4"/>
        <v>700</v>
      </c>
      <c r="K57" s="1"/>
      <c r="L57" s="1"/>
      <c r="M57" s="1"/>
      <c r="N57" s="1"/>
      <c r="O57" s="1"/>
      <c r="P57" s="1"/>
      <c r="Q57" s="1"/>
      <c r="R57" s="1"/>
      <c r="S57" s="1"/>
      <c r="T57" s="1"/>
      <c r="U57" s="1"/>
      <c r="V57" s="1"/>
      <c r="W57" s="1"/>
      <c r="X57" s="1"/>
      <c r="Y57" s="1"/>
      <c r="Z57" s="1"/>
      <c r="AA57" s="1"/>
    </row>
    <row r="58" spans="2:27" customFormat="1" ht="15" customHeight="1" x14ac:dyDescent="0.25">
      <c r="B58" s="2">
        <f>IF(H57="","",IF(OR(B57&gt;=_total_numb_of_payments,H57&lt;=0),"",B57+1))</f>
        <v>46</v>
      </c>
      <c r="C58" s="9">
        <f>IF($B58&lt;&gt;"",IF(_term=26,IF(B58=1,first_payment,C57+14),IF(_term=52,IF(B58=1,first_payment,C57+7),DATE(YEAR(first_payment),MONTH(first_payment)+(B58-1)*per_year,IF(_term=24,IF(1-MOD(B58,2)=1,DAY(first_payment)+14,DAY(first_payment)),DAY(first_payment))))),"")</f>
        <v>45973</v>
      </c>
      <c r="D58" s="7">
        <f t="shared" si="3"/>
        <v>100</v>
      </c>
      <c r="E58" s="7"/>
      <c r="F58" s="1"/>
      <c r="G58" s="1"/>
      <c r="H58" s="31">
        <f t="shared" si="2"/>
        <v>4750</v>
      </c>
      <c r="I58" s="7">
        <f t="shared" si="4"/>
        <v>600</v>
      </c>
      <c r="K58" s="1"/>
      <c r="L58" s="1"/>
      <c r="M58" s="1"/>
      <c r="N58" s="1"/>
      <c r="O58" s="1"/>
      <c r="P58" s="1"/>
      <c r="Q58" s="1"/>
      <c r="R58" s="1"/>
      <c r="S58" s="1"/>
      <c r="T58" s="1"/>
      <c r="U58" s="1"/>
      <c r="V58" s="1"/>
      <c r="W58" s="1"/>
      <c r="X58" s="1"/>
      <c r="Y58" s="1"/>
      <c r="Z58" s="1"/>
      <c r="AA58" s="1"/>
    </row>
    <row r="59" spans="2:27" customFormat="1" ht="15" customHeight="1" x14ac:dyDescent="0.25">
      <c r="B59" s="2">
        <f>IF(H58="","",IF(OR(B58&gt;=_total_numb_of_payments,H58&lt;=0),"",B58+1))</f>
        <v>47</v>
      </c>
      <c r="C59" s="9">
        <f>IF($B59&lt;&gt;"",IF(_term=26,IF(B59=1,first_payment,C58+14),IF(_term=52,IF(B59=1,first_payment,C58+7),DATE(YEAR(first_payment),MONTH(first_payment)+(B59-1)*per_year,IF(_term=24,IF(1-MOD(B59,2)=1,DAY(first_payment)+14,DAY(first_payment)),DAY(first_payment))))),"")</f>
        <v>45980</v>
      </c>
      <c r="D59" s="7">
        <f t="shared" si="3"/>
        <v>100</v>
      </c>
      <c r="E59" s="7"/>
      <c r="F59" s="1"/>
      <c r="G59" s="1"/>
      <c r="H59" s="31">
        <f t="shared" si="2"/>
        <v>4750</v>
      </c>
      <c r="I59" s="7">
        <f t="shared" si="4"/>
        <v>500</v>
      </c>
      <c r="K59" s="1"/>
      <c r="L59" s="1"/>
      <c r="M59" s="1"/>
      <c r="N59" s="1"/>
      <c r="O59" s="1"/>
      <c r="P59" s="1"/>
      <c r="Q59" s="1"/>
      <c r="R59" s="1"/>
      <c r="S59" s="1"/>
      <c r="T59" s="1"/>
      <c r="U59" s="1"/>
      <c r="V59" s="1"/>
      <c r="W59" s="1"/>
      <c r="X59" s="1"/>
      <c r="Y59" s="1"/>
      <c r="Z59" s="1"/>
      <c r="AA59" s="1"/>
    </row>
    <row r="60" spans="2:27" customFormat="1" ht="15" customHeight="1" x14ac:dyDescent="0.25">
      <c r="B60" s="2">
        <f>IF(H59="","",IF(OR(B59&gt;=_total_numb_of_payments,H59&lt;=0),"",B59+1))</f>
        <v>48</v>
      </c>
      <c r="C60" s="9">
        <f>IF($B60&lt;&gt;"",IF(_term=26,IF(B60=1,first_payment,C59+14),IF(_term=52,IF(B60=1,first_payment,C59+7),DATE(YEAR(first_payment),MONTH(first_payment)+(B60-1)*per_year,IF(_term=24,IF(1-MOD(B60,2)=1,DAY(first_payment)+14,DAY(first_payment)),DAY(first_payment))))),"")</f>
        <v>45987</v>
      </c>
      <c r="D60" s="7">
        <f t="shared" si="3"/>
        <v>100</v>
      </c>
      <c r="E60" s="7"/>
      <c r="F60" s="1"/>
      <c r="G60" s="1"/>
      <c r="H60" s="31">
        <f t="shared" si="2"/>
        <v>4750</v>
      </c>
      <c r="I60" s="7">
        <f t="shared" si="4"/>
        <v>400</v>
      </c>
      <c r="K60" s="1"/>
      <c r="L60" s="1"/>
      <c r="M60" s="1"/>
      <c r="N60" s="1"/>
      <c r="O60" s="1"/>
      <c r="P60" s="1"/>
      <c r="Q60" s="1"/>
      <c r="R60" s="1"/>
      <c r="S60" s="1"/>
      <c r="T60" s="1"/>
      <c r="U60" s="1"/>
      <c r="V60" s="1"/>
      <c r="W60" s="1"/>
      <c r="X60" s="1"/>
      <c r="Y60" s="1"/>
      <c r="Z60" s="1"/>
      <c r="AA60" s="1"/>
    </row>
    <row r="61" spans="2:27" customFormat="1" ht="15" customHeight="1" x14ac:dyDescent="0.25">
      <c r="B61" s="2">
        <f>IF(H60="","",IF(OR(B60&gt;=_total_numb_of_payments,H60&lt;=0),"",B60+1))</f>
        <v>49</v>
      </c>
      <c r="C61" s="9">
        <f>IF($B61&lt;&gt;"",IF(_term=26,IF(B61=1,first_payment,C60+14),IF(_term=52,IF(B61=1,first_payment,C60+7),DATE(YEAR(first_payment),MONTH(first_payment)+(B61-1)*per_year,IF(_term=24,IF(1-MOD(B61,2)=1,DAY(first_payment)+14,DAY(first_payment)),DAY(first_payment))))),"")</f>
        <v>45994</v>
      </c>
      <c r="D61" s="7">
        <f t="shared" si="3"/>
        <v>100</v>
      </c>
      <c r="E61" s="7"/>
      <c r="F61" s="1"/>
      <c r="G61" s="1"/>
      <c r="H61" s="31">
        <f t="shared" si="2"/>
        <v>4750</v>
      </c>
      <c r="I61" s="7">
        <f t="shared" si="4"/>
        <v>300</v>
      </c>
      <c r="K61" s="1"/>
      <c r="L61" s="1"/>
      <c r="M61" s="1"/>
      <c r="N61" s="1"/>
      <c r="O61" s="1"/>
      <c r="P61" s="1"/>
      <c r="Q61" s="1"/>
      <c r="R61" s="1"/>
      <c r="S61" s="1"/>
      <c r="T61" s="1"/>
      <c r="U61" s="1"/>
      <c r="V61" s="1"/>
      <c r="W61" s="1"/>
      <c r="X61" s="1"/>
      <c r="Y61" s="1"/>
      <c r="Z61" s="1"/>
      <c r="AA61" s="1"/>
    </row>
    <row r="62" spans="2:27" customFormat="1" ht="15" customHeight="1" x14ac:dyDescent="0.25">
      <c r="B62" s="2">
        <f>IF(H61="","",IF(OR(B61&gt;=_total_numb_of_payments,H61&lt;=0),"",B61+1))</f>
        <v>50</v>
      </c>
      <c r="C62" s="9">
        <f>IF($B62&lt;&gt;"",IF(_term=26,IF(B62=1,first_payment,C61+14),IF(_term=52,IF(B62=1,first_payment,C61+7),DATE(YEAR(first_payment),MONTH(first_payment)+(B62-1)*per_year,IF(_term=24,IF(1-MOD(B62,2)=1,DAY(first_payment)+14,DAY(first_payment)),DAY(first_payment))))),"")</f>
        <v>46001</v>
      </c>
      <c r="D62" s="7">
        <f t="shared" si="3"/>
        <v>100</v>
      </c>
      <c r="E62" s="7"/>
      <c r="F62" s="1"/>
      <c r="G62" s="1"/>
      <c r="H62" s="31">
        <f t="shared" si="2"/>
        <v>4750</v>
      </c>
      <c r="I62" s="7">
        <f t="shared" si="4"/>
        <v>200</v>
      </c>
      <c r="K62" s="1"/>
      <c r="L62" s="1"/>
      <c r="M62" s="1"/>
      <c r="N62" s="1"/>
      <c r="O62" s="1"/>
      <c r="P62" s="1"/>
      <c r="Q62" s="1"/>
      <c r="R62" s="1"/>
      <c r="S62" s="1"/>
      <c r="T62" s="1"/>
      <c r="U62" s="1"/>
      <c r="V62" s="1"/>
      <c r="W62" s="1"/>
      <c r="X62" s="1"/>
      <c r="Y62" s="1"/>
      <c r="Z62" s="1"/>
      <c r="AA62" s="1"/>
    </row>
    <row r="63" spans="2:27" customFormat="1" ht="15" customHeight="1" x14ac:dyDescent="0.25">
      <c r="B63" s="2">
        <f>IF(H62="","",IF(OR(B62&gt;=_total_numb_of_payments,H62&lt;=0),"",B62+1))</f>
        <v>51</v>
      </c>
      <c r="C63" s="9">
        <f>IF($B63&lt;&gt;"",IF(_term=26,IF(B63=1,first_payment,C62+14),IF(_term=52,IF(B63=1,first_payment,C62+7),DATE(YEAR(first_payment),MONTH(first_payment)+(B63-1)*per_year,IF(_term=24,IF(1-MOD(B63,2)=1,DAY(first_payment)+14,DAY(first_payment)),DAY(first_payment))))),"")</f>
        <v>46008</v>
      </c>
      <c r="D63" s="7">
        <f t="shared" si="3"/>
        <v>100</v>
      </c>
      <c r="E63" s="7"/>
      <c r="F63" s="1"/>
      <c r="G63" s="1"/>
      <c r="H63" s="31">
        <f t="shared" si="2"/>
        <v>4750</v>
      </c>
      <c r="I63" s="7">
        <f t="shared" si="4"/>
        <v>100</v>
      </c>
      <c r="K63" s="1"/>
      <c r="L63" s="1"/>
      <c r="M63" s="1"/>
      <c r="N63" s="1"/>
      <c r="O63" s="1"/>
      <c r="P63" s="1"/>
      <c r="Q63" s="1"/>
      <c r="R63" s="1"/>
      <c r="S63" s="1"/>
      <c r="T63" s="1"/>
      <c r="U63" s="1"/>
      <c r="V63" s="1"/>
      <c r="W63" s="1"/>
      <c r="X63" s="1"/>
      <c r="Y63" s="1"/>
      <c r="Z63" s="1"/>
      <c r="AA63" s="1"/>
    </row>
    <row r="64" spans="2:27" customFormat="1" ht="15" customHeight="1" x14ac:dyDescent="0.25">
      <c r="B64" s="2">
        <f>IF(H63="","",IF(OR(B63&gt;=_total_numb_of_payments,H63&lt;=0),"",B63+1))</f>
        <v>52</v>
      </c>
      <c r="C64" s="9">
        <f>IF($B64&lt;&gt;"",IF(_term=26,IF(B64=1,first_payment,C63+14),IF(_term=52,IF(B64=1,first_payment,C63+7),DATE(YEAR(first_payment),MONTH(first_payment)+(B64-1)*per_year,IF(_term=24,IF(1-MOD(B64,2)=1,DAY(first_payment)+14,DAY(first_payment)),DAY(first_payment))))),"")</f>
        <v>46015</v>
      </c>
      <c r="D64" s="7">
        <f t="shared" si="3"/>
        <v>100</v>
      </c>
      <c r="E64" s="7"/>
      <c r="F64" s="1"/>
      <c r="G64" s="1"/>
      <c r="H64" s="31">
        <f t="shared" si="2"/>
        <v>4750</v>
      </c>
      <c r="I64" s="7">
        <f t="shared" si="4"/>
        <v>0</v>
      </c>
      <c r="K64" s="1"/>
      <c r="L64" s="1"/>
      <c r="M64" s="1"/>
      <c r="N64" s="1"/>
      <c r="O64" s="1"/>
      <c r="P64" s="1"/>
      <c r="Q64" s="1"/>
      <c r="R64" s="1"/>
      <c r="S64" s="1"/>
      <c r="T64" s="1"/>
      <c r="U64" s="1"/>
      <c r="V64" s="1"/>
      <c r="W64" s="1"/>
      <c r="X64" s="1"/>
      <c r="Y64" s="1"/>
      <c r="Z64" s="1"/>
      <c r="AA64" s="1"/>
    </row>
    <row r="65" spans="2:27" customFormat="1" ht="15" customHeight="1" x14ac:dyDescent="0.25">
      <c r="B65" s="2"/>
      <c r="C65" s="4"/>
      <c r="D65" s="1"/>
      <c r="E65" s="1"/>
      <c r="F65" s="1"/>
      <c r="G65" s="1"/>
      <c r="H65" s="29"/>
      <c r="I65" s="1"/>
      <c r="K65" s="1"/>
      <c r="L65" s="1"/>
      <c r="M65" s="1"/>
      <c r="N65" s="1"/>
      <c r="O65" s="1"/>
      <c r="P65" s="1"/>
      <c r="Q65" s="1"/>
      <c r="R65" s="1"/>
      <c r="S65" s="1"/>
      <c r="T65" s="1"/>
      <c r="U65" s="1"/>
      <c r="V65" s="1"/>
      <c r="W65" s="1"/>
      <c r="X65" s="1"/>
      <c r="Y65" s="1"/>
      <c r="Z65" s="1"/>
      <c r="AA65" s="1"/>
    </row>
    <row r="66" spans="2:27" customFormat="1" ht="15" customHeight="1" x14ac:dyDescent="0.25">
      <c r="B66" s="2"/>
      <c r="C66" s="4"/>
      <c r="D66" s="1"/>
      <c r="E66" s="1"/>
      <c r="F66" s="1"/>
      <c r="G66" s="1"/>
      <c r="H66" s="29"/>
      <c r="I66" s="1"/>
      <c r="K66" s="1"/>
      <c r="L66" s="1"/>
      <c r="M66" s="1"/>
      <c r="N66" s="1"/>
      <c r="O66" s="1"/>
      <c r="P66" s="1"/>
      <c r="Q66" s="1"/>
      <c r="R66" s="1"/>
      <c r="S66" s="1"/>
      <c r="T66" s="1"/>
      <c r="U66" s="1"/>
      <c r="V66" s="1"/>
      <c r="W66" s="1"/>
      <c r="X66" s="1"/>
      <c r="Y66" s="1"/>
      <c r="Z66" s="1"/>
      <c r="AA66" s="1"/>
    </row>
    <row r="67" spans="2:27" customFormat="1" ht="15" customHeight="1" x14ac:dyDescent="0.25">
      <c r="B67" s="2"/>
      <c r="C67" s="4"/>
      <c r="D67" s="1"/>
      <c r="E67" s="1"/>
      <c r="F67" s="1"/>
      <c r="G67" s="1"/>
      <c r="H67" s="29"/>
      <c r="I67" s="1"/>
      <c r="K67" s="1"/>
      <c r="L67" s="1"/>
      <c r="M67" s="1"/>
      <c r="N67" s="1"/>
      <c r="O67" s="1"/>
      <c r="P67" s="1"/>
      <c r="Q67" s="1"/>
      <c r="R67" s="1"/>
      <c r="S67" s="1"/>
      <c r="T67" s="1"/>
      <c r="U67" s="1"/>
      <c r="V67" s="1"/>
      <c r="W67" s="1"/>
      <c r="X67" s="1"/>
      <c r="Y67" s="1"/>
      <c r="Z67" s="1"/>
      <c r="AA67" s="1"/>
    </row>
    <row r="68" spans="2:27" customFormat="1" ht="15" customHeight="1" x14ac:dyDescent="0.25">
      <c r="B68" s="2"/>
      <c r="C68" s="4"/>
      <c r="D68" s="1"/>
      <c r="E68" s="1"/>
      <c r="F68" s="1"/>
      <c r="G68" s="1"/>
      <c r="H68" s="29"/>
      <c r="I68" s="1"/>
      <c r="K68" s="1"/>
      <c r="L68" s="1"/>
      <c r="M68" s="1"/>
      <c r="N68" s="1"/>
      <c r="O68" s="1"/>
      <c r="P68" s="1"/>
      <c r="Q68" s="1"/>
      <c r="R68" s="1"/>
      <c r="S68" s="1"/>
      <c r="T68" s="1"/>
      <c r="U68" s="1"/>
      <c r="V68" s="1"/>
      <c r="W68" s="1"/>
      <c r="X68" s="1"/>
      <c r="Y68" s="1"/>
      <c r="Z68" s="1"/>
      <c r="AA68" s="1"/>
    </row>
    <row r="69" spans="2:27" customFormat="1" ht="15" customHeight="1" x14ac:dyDescent="0.25">
      <c r="B69" s="2"/>
      <c r="C69" s="4"/>
      <c r="D69" s="1"/>
      <c r="E69" s="1"/>
      <c r="F69" s="1"/>
      <c r="G69" s="1"/>
      <c r="H69" s="29"/>
      <c r="I69" s="1"/>
      <c r="K69" s="1"/>
      <c r="L69" s="1"/>
      <c r="M69" s="1"/>
      <c r="N69" s="1"/>
      <c r="O69" s="1"/>
      <c r="P69" s="1"/>
      <c r="Q69" s="1"/>
      <c r="R69" s="1"/>
      <c r="S69" s="1"/>
      <c r="T69" s="1"/>
      <c r="U69" s="1"/>
      <c r="V69" s="1"/>
      <c r="W69" s="1"/>
      <c r="X69" s="1"/>
      <c r="Y69" s="1"/>
      <c r="Z69" s="1"/>
      <c r="AA69" s="1"/>
    </row>
    <row r="70" spans="2:27" customFormat="1" ht="15" customHeight="1" x14ac:dyDescent="0.25">
      <c r="B70" s="2"/>
      <c r="C70" s="4"/>
      <c r="D70" s="1"/>
      <c r="E70" s="1"/>
      <c r="F70" s="1"/>
      <c r="G70" s="1"/>
      <c r="H70" s="29"/>
      <c r="I70" s="1"/>
      <c r="K70" s="1"/>
      <c r="L70" s="1"/>
      <c r="M70" s="1"/>
      <c r="N70" s="1"/>
      <c r="O70" s="1"/>
      <c r="P70" s="1"/>
      <c r="Q70" s="1"/>
      <c r="R70" s="1"/>
      <c r="S70" s="1"/>
      <c r="T70" s="1"/>
      <c r="U70" s="1"/>
      <c r="V70" s="1"/>
      <c r="W70" s="1"/>
      <c r="X70" s="1"/>
      <c r="Y70" s="1"/>
      <c r="Z70" s="1"/>
      <c r="AA70" s="1"/>
    </row>
    <row r="71" spans="2:27" customFormat="1" ht="15" customHeight="1" x14ac:dyDescent="0.25">
      <c r="B71" s="2"/>
      <c r="C71" s="4"/>
      <c r="D71" s="1"/>
      <c r="E71" s="1"/>
      <c r="F71" s="1"/>
      <c r="G71" s="1"/>
      <c r="H71" s="29"/>
      <c r="I71" s="1"/>
      <c r="K71" s="1"/>
      <c r="L71" s="1"/>
      <c r="M71" s="1"/>
      <c r="N71" s="1"/>
      <c r="O71" s="1"/>
      <c r="P71" s="1"/>
      <c r="Q71" s="1"/>
      <c r="R71" s="1"/>
      <c r="S71" s="1"/>
      <c r="T71" s="1"/>
      <c r="U71" s="1"/>
      <c r="V71" s="1"/>
      <c r="W71" s="1"/>
      <c r="X71" s="1"/>
      <c r="Y71" s="1"/>
      <c r="Z71" s="1"/>
      <c r="AA71" s="1"/>
    </row>
    <row r="72" spans="2:27" ht="15" customHeight="1" x14ac:dyDescent="0.25">
      <c r="C72" s="4"/>
    </row>
    <row r="73" spans="2:27" ht="15" customHeight="1" x14ac:dyDescent="0.25">
      <c r="C73" s="4"/>
    </row>
    <row r="74" spans="2:27" ht="15" customHeight="1" x14ac:dyDescent="0.25">
      <c r="C74" s="4"/>
    </row>
    <row r="75" spans="2:27" ht="15" customHeight="1" x14ac:dyDescent="0.25">
      <c r="C75" s="4"/>
    </row>
    <row r="76" spans="2:27" ht="15" customHeight="1" x14ac:dyDescent="0.25">
      <c r="C76" s="4"/>
    </row>
    <row r="77" spans="2:27" ht="15" customHeight="1" x14ac:dyDescent="0.25">
      <c r="C77" s="4"/>
    </row>
    <row r="78" spans="2:27" ht="15" customHeight="1" x14ac:dyDescent="0.25">
      <c r="C78" s="4"/>
    </row>
    <row r="79" spans="2:27" ht="15" customHeight="1" x14ac:dyDescent="0.25">
      <c r="C79" s="4"/>
    </row>
    <row r="80" spans="2:27" ht="15" customHeight="1" x14ac:dyDescent="0.25">
      <c r="C80" s="4"/>
    </row>
    <row r="81" spans="3:3" ht="15" customHeight="1" x14ac:dyDescent="0.25">
      <c r="C81" s="4"/>
    </row>
    <row r="82" spans="3:3" ht="15" customHeight="1" x14ac:dyDescent="0.25">
      <c r="C82" s="4"/>
    </row>
    <row r="83" spans="3:3" ht="15" customHeight="1" x14ac:dyDescent="0.25">
      <c r="C83" s="4"/>
    </row>
    <row r="84" spans="3:3" ht="15" customHeight="1" x14ac:dyDescent="0.25">
      <c r="C84" s="4"/>
    </row>
    <row r="85" spans="3:3" ht="15" customHeight="1" x14ac:dyDescent="0.25">
      <c r="C85" s="4"/>
    </row>
    <row r="86" spans="3:3" ht="15" customHeight="1" x14ac:dyDescent="0.25">
      <c r="C86" s="4"/>
    </row>
    <row r="87" spans="3:3" ht="15" customHeight="1" x14ac:dyDescent="0.25">
      <c r="C87" s="4"/>
    </row>
    <row r="88" spans="3:3" ht="15" customHeight="1" x14ac:dyDescent="0.25">
      <c r="C88" s="4"/>
    </row>
    <row r="89" spans="3:3" ht="15" customHeight="1" x14ac:dyDescent="0.25">
      <c r="C89" s="4"/>
    </row>
    <row r="90" spans="3:3" ht="15" customHeight="1" x14ac:dyDescent="0.25">
      <c r="C90" s="4"/>
    </row>
    <row r="91" spans="3:3" ht="15" customHeight="1" x14ac:dyDescent="0.25">
      <c r="C91" s="4"/>
    </row>
    <row r="92" spans="3:3" ht="15" customHeight="1" x14ac:dyDescent="0.25">
      <c r="C92" s="4"/>
    </row>
    <row r="93" spans="3:3" ht="15" customHeight="1" x14ac:dyDescent="0.25">
      <c r="C93" s="4"/>
    </row>
    <row r="94" spans="3:3" ht="15" customHeight="1" x14ac:dyDescent="0.25">
      <c r="C94" s="4"/>
    </row>
    <row r="95" spans="3:3" ht="15" customHeight="1" x14ac:dyDescent="0.25">
      <c r="C95" s="4"/>
    </row>
    <row r="96" spans="3:3" ht="15" customHeight="1" x14ac:dyDescent="0.25">
      <c r="C96" s="4"/>
    </row>
    <row r="97" spans="3:3" ht="15" customHeight="1" x14ac:dyDescent="0.25">
      <c r="C97" s="4"/>
    </row>
    <row r="98" spans="3:3" ht="15" customHeight="1" x14ac:dyDescent="0.25">
      <c r="C98" s="4"/>
    </row>
    <row r="99" spans="3:3" ht="15" customHeight="1" x14ac:dyDescent="0.25">
      <c r="C99" s="4"/>
    </row>
    <row r="100" spans="3:3" ht="15" customHeight="1" x14ac:dyDescent="0.25">
      <c r="C100" s="4"/>
    </row>
    <row r="101" spans="3:3" ht="15" customHeight="1" x14ac:dyDescent="0.25">
      <c r="C101" s="4"/>
    </row>
    <row r="102" spans="3:3" ht="15" customHeight="1" x14ac:dyDescent="0.25">
      <c r="C102" s="4"/>
    </row>
    <row r="103" spans="3:3" ht="15" customHeight="1" x14ac:dyDescent="0.25">
      <c r="C103" s="4"/>
    </row>
    <row r="104" spans="3:3" ht="15" customHeight="1" x14ac:dyDescent="0.25">
      <c r="C104" s="4"/>
    </row>
    <row r="105" spans="3:3" ht="15" customHeight="1" x14ac:dyDescent="0.25">
      <c r="C105" s="4"/>
    </row>
    <row r="106" spans="3:3" ht="15" customHeight="1" x14ac:dyDescent="0.25">
      <c r="C106" s="4"/>
    </row>
    <row r="107" spans="3:3" ht="15" customHeight="1" x14ac:dyDescent="0.25">
      <c r="C107" s="4"/>
    </row>
    <row r="108" spans="3:3" ht="15" customHeight="1" x14ac:dyDescent="0.25">
      <c r="C108" s="4"/>
    </row>
    <row r="109" spans="3:3" ht="15" customHeight="1" x14ac:dyDescent="0.25">
      <c r="C109" s="4"/>
    </row>
    <row r="110" spans="3:3" ht="15" customHeight="1" x14ac:dyDescent="0.25">
      <c r="C110" s="4"/>
    </row>
    <row r="111" spans="3:3" ht="15" customHeight="1" x14ac:dyDescent="0.25">
      <c r="C111" s="4"/>
    </row>
    <row r="112" spans="3:3" ht="15" customHeight="1" x14ac:dyDescent="0.25">
      <c r="C112" s="4"/>
    </row>
    <row r="113" spans="3:3" ht="15" customHeight="1" x14ac:dyDescent="0.25">
      <c r="C113" s="4"/>
    </row>
    <row r="114" spans="3:3" ht="15" customHeight="1" x14ac:dyDescent="0.25">
      <c r="C114" s="4"/>
    </row>
    <row r="115" spans="3:3" ht="15" customHeight="1" x14ac:dyDescent="0.25">
      <c r="C115" s="4"/>
    </row>
    <row r="116" spans="3:3" ht="15" customHeight="1" x14ac:dyDescent="0.25">
      <c r="C116" s="4"/>
    </row>
    <row r="117" spans="3:3" ht="15" customHeight="1" x14ac:dyDescent="0.25">
      <c r="C117" s="4"/>
    </row>
    <row r="118" spans="3:3" ht="15" customHeight="1" x14ac:dyDescent="0.25">
      <c r="C118" s="4"/>
    </row>
    <row r="119" spans="3:3" ht="15" customHeight="1" x14ac:dyDescent="0.25">
      <c r="C119" s="4"/>
    </row>
    <row r="120" spans="3:3" ht="15" customHeight="1" x14ac:dyDescent="0.25">
      <c r="C120" s="4"/>
    </row>
    <row r="121" spans="3:3" ht="15" customHeight="1" x14ac:dyDescent="0.25">
      <c r="C121" s="4"/>
    </row>
    <row r="122" spans="3:3" ht="15" customHeight="1" x14ac:dyDescent="0.25">
      <c r="C122" s="4"/>
    </row>
    <row r="123" spans="3:3" ht="15" customHeight="1" x14ac:dyDescent="0.25">
      <c r="C123" s="4"/>
    </row>
    <row r="124" spans="3:3" ht="15" customHeight="1" x14ac:dyDescent="0.25">
      <c r="C124" s="4"/>
    </row>
    <row r="125" spans="3:3" ht="15" customHeight="1" x14ac:dyDescent="0.25">
      <c r="C125" s="4"/>
    </row>
    <row r="126" spans="3:3" ht="15" customHeight="1" x14ac:dyDescent="0.25">
      <c r="C126" s="4"/>
    </row>
    <row r="127" spans="3:3" ht="15" customHeight="1" x14ac:dyDescent="0.25">
      <c r="C127" s="4"/>
    </row>
    <row r="128" spans="3:3" ht="15" customHeight="1" x14ac:dyDescent="0.25">
      <c r="C128" s="4"/>
    </row>
    <row r="129" spans="2:8" ht="15" customHeight="1" x14ac:dyDescent="0.25">
      <c r="C129" s="4"/>
    </row>
    <row r="130" spans="2:8" ht="15" customHeight="1" x14ac:dyDescent="0.25">
      <c r="C130" s="4"/>
    </row>
    <row r="131" spans="2:8" ht="15" customHeight="1" x14ac:dyDescent="0.25">
      <c r="C131" s="4"/>
    </row>
    <row r="132" spans="2:8" ht="15" customHeight="1" x14ac:dyDescent="0.25">
      <c r="C132" s="4"/>
    </row>
    <row r="133" spans="2:8" ht="15" customHeight="1" x14ac:dyDescent="0.25">
      <c r="C133" s="4"/>
    </row>
    <row r="134" spans="2:8" ht="15" customHeight="1" x14ac:dyDescent="0.25">
      <c r="C134" s="4"/>
    </row>
    <row r="135" spans="2:8" ht="15" customHeight="1" x14ac:dyDescent="0.25">
      <c r="C135" s="4"/>
    </row>
    <row r="136" spans="2:8" ht="15" customHeight="1" x14ac:dyDescent="0.25">
      <c r="C136" s="4"/>
    </row>
    <row r="137" spans="2:8" ht="15" customHeight="1" x14ac:dyDescent="0.25">
      <c r="C137" s="4"/>
    </row>
    <row r="138" spans="2:8" ht="15" customHeight="1" x14ac:dyDescent="0.25">
      <c r="C138" s="4"/>
    </row>
    <row r="139" spans="2:8" ht="15" customHeight="1" x14ac:dyDescent="0.25">
      <c r="C139" s="4"/>
    </row>
    <row r="140" spans="2:8" ht="15" customHeight="1" x14ac:dyDescent="0.25">
      <c r="C140" s="4"/>
    </row>
    <row r="141" spans="2:8" ht="15" customHeight="1" x14ac:dyDescent="0.25">
      <c r="C141" s="4"/>
    </row>
    <row r="142" spans="2:8" ht="15" customHeight="1" x14ac:dyDescent="0.25">
      <c r="B142" s="2" t="str">
        <f>IF(H141="","",IF(OR(B141&gt;=_total_numb_of_payments,H141&lt;=0),"",B141+1))</f>
        <v/>
      </c>
      <c r="C142" s="4" t="str">
        <f>IF($B142&lt;&gt;"",IF(_term=26,IF(B142=1,first_payment,C141+14),IF(_term=52,IF(B142=1,first_payment,C141+7),DATE(YEAR(first_payment),MONTH(first_payment)+(B142-1)*per_year,IF(_term=24,IF(1-MOD(B142,2)=1,DAY(first_payment)+14,DAY(first_payment)),DAY(first_payment))))),"")</f>
        <v/>
      </c>
      <c r="H142" s="29" t="str">
        <f t="shared" ref="H142:H145" si="5">IF($B142&lt;&gt;"",$H141-$E142,"")</f>
        <v/>
      </c>
    </row>
    <row r="143" spans="2:8" ht="15" customHeight="1" x14ac:dyDescent="0.25">
      <c r="B143" s="2" t="str">
        <f>IF(H142="","",IF(OR(B142&gt;=_total_numb_of_payments,H142&lt;=0),"",B142+1))</f>
        <v/>
      </c>
      <c r="C143" s="4" t="str">
        <f>IF($B143&lt;&gt;"",IF(_term=26,IF(B143=1,first_payment,C142+14),IF(_term=52,IF(B143=1,first_payment,C142+7),DATE(YEAR(first_payment),MONTH(first_payment)+(B143-1)*per_year,IF(_term=24,IF(1-MOD(B143,2)=1,DAY(first_payment)+14,DAY(first_payment)),DAY(first_payment))))),"")</f>
        <v/>
      </c>
      <c r="H143" s="29" t="str">
        <f t="shared" si="5"/>
        <v/>
      </c>
    </row>
    <row r="144" spans="2:8" ht="15" customHeight="1" x14ac:dyDescent="0.25">
      <c r="B144" s="2" t="str">
        <f>IF(H143="","",IF(OR(B143&gt;=_total_numb_of_payments,H143&lt;=0),"",B143+1))</f>
        <v/>
      </c>
      <c r="C144" s="4" t="str">
        <f>IF($B144&lt;&gt;"",IF(_term=26,IF(B144=1,first_payment,C143+14),IF(_term=52,IF(B144=1,first_payment,C143+7),DATE(YEAR(first_payment),MONTH(first_payment)+(B144-1)*per_year,IF(_term=24,IF(1-MOD(B144,2)=1,DAY(first_payment)+14,DAY(first_payment)),DAY(first_payment))))),"")</f>
        <v/>
      </c>
      <c r="H144" s="29" t="str">
        <f t="shared" si="5"/>
        <v/>
      </c>
    </row>
    <row r="145" spans="2:8" ht="15" customHeight="1" x14ac:dyDescent="0.25">
      <c r="B145" s="2" t="str">
        <f>IF(H144="","",IF(OR(B144&gt;=_total_numb_of_payments,H144&lt;=0),"",B144+1))</f>
        <v/>
      </c>
      <c r="C145" s="4" t="str">
        <f>IF($B145&lt;&gt;"",IF(_term=26,IF(B145=1,first_payment,C144+14),IF(_term=52,IF(B145=1,first_payment,C144+7),DATE(YEAR(first_payment),MONTH(first_payment)+(B145-1)*per_year,IF(_term=24,IF(1-MOD(B145,2)=1,DAY(first_payment)+14,DAY(first_payment)),DAY(first_payment))))),"")</f>
        <v/>
      </c>
      <c r="H145" s="29" t="str">
        <f t="shared" si="5"/>
        <v/>
      </c>
    </row>
  </sheetData>
  <mergeCells count="9">
    <mergeCell ref="B1:H1"/>
    <mergeCell ref="G9:H10"/>
    <mergeCell ref="B8:D8"/>
    <mergeCell ref="G7:H8"/>
    <mergeCell ref="B5:D5"/>
    <mergeCell ref="B6:D6"/>
    <mergeCell ref="B3:D3"/>
    <mergeCell ref="B4:D4"/>
    <mergeCell ref="B7:D7"/>
  </mergeCells>
  <conditionalFormatting sqref="B13:H64">
    <cfRule type="expression" dxfId="4" priority="2">
      <formula>AND($B13&lt;&gt;"",MOD(ROW(),2))</formula>
    </cfRule>
  </conditionalFormatting>
  <conditionalFormatting sqref="E3">
    <cfRule type="cellIs" dxfId="3" priority="1" operator="greaterThan">
      <formula>12</formula>
    </cfRule>
  </conditionalFormatting>
  <conditionalFormatting sqref="E13:E64">
    <cfRule type="cellIs" dxfId="2" priority="3" operator="equal">
      <formula>$D13</formula>
    </cfRule>
    <cfRule type="cellIs" dxfId="1" priority="4" operator="greaterThan">
      <formula>$D13</formula>
    </cfRule>
    <cfRule type="cellIs" dxfId="0" priority="5" operator="lessThan">
      <formula>$D13</formula>
    </cfRule>
  </conditionalFormatting>
  <dataValidations count="1">
    <dataValidation type="list" allowBlank="1" showInputMessage="1" showErrorMessage="1" sqref="E4" xr:uid="{00000000-0002-0000-0000-000000000000}">
      <formula1>"Weekly,Bi-weekly,Semi-monthly,Monthly,Bi-monthly,Quarterly,Semi-annually,Annually"</formula1>
    </dataValidation>
  </dataValidations>
  <printOptions horizontalCentered="1"/>
  <pageMargins left="0.19685039370078741" right="0.19685039370078741" top="0.19685039370078741" bottom="0.39370078740157483" header="0" footer="0.19685039370078741"/>
  <pageSetup paperSize="9" orientation="portrait" horizontalDpi="1200" verticalDpi="1200" r:id="rId1"/>
  <headerFooter>
    <oddFooter>&amp;L&amp;10&amp;K08-024https://www.spreadsheet123.com/ExcelTemplates/rent-payment-schedule.html&amp;C&amp;K08-024&amp;P&amp;R&amp;10&amp;K08-024© 2017 Spreadsheet123 LTD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5"/>
  <sheetViews>
    <sheetView showGridLines="0" workbookViewId="0">
      <selection activeCell="A24" sqref="A24"/>
    </sheetView>
  </sheetViews>
  <sheetFormatPr defaultRowHeight="14.25" x14ac:dyDescent="0.2"/>
  <cols>
    <col min="1" max="1" width="74.7109375" style="15" customWidth="1"/>
    <col min="2" max="16384" width="9.140625" style="15"/>
  </cols>
  <sheetData>
    <row r="1" spans="1:9" ht="25.5" x14ac:dyDescent="0.35">
      <c r="A1" s="13" t="s">
        <v>11</v>
      </c>
      <c r="B1" s="14"/>
      <c r="C1" s="14"/>
      <c r="D1" s="14"/>
      <c r="E1" s="14"/>
      <c r="F1" s="14"/>
      <c r="G1" s="14"/>
      <c r="H1" s="14"/>
    </row>
    <row r="2" spans="1:9" s="17" customFormat="1" ht="15" x14ac:dyDescent="0.25">
      <c r="A2" s="16" t="s">
        <v>12</v>
      </c>
    </row>
    <row r="3" spans="1:9" s="17" customFormat="1" ht="15" x14ac:dyDescent="0.25">
      <c r="A3" s="26" t="s">
        <v>18</v>
      </c>
    </row>
    <row r="4" spans="1:9" s="17" customFormat="1" x14ac:dyDescent="0.25"/>
    <row r="5" spans="1:9" s="17" customFormat="1" ht="16.5" x14ac:dyDescent="0.25">
      <c r="A5" s="18" t="str">
        <f ca="1">"© "&amp;IF(YEAR(TODAY())&gt;2017,"2017 - "&amp;YEAR(TODAY()),YEAR(TODAY()))&amp;" Spreadsheet123 LTD"</f>
        <v>© 2017 - 2025 Spreadsheet123 LTD</v>
      </c>
    </row>
    <row r="6" spans="1:9" s="17" customFormat="1" x14ac:dyDescent="0.25"/>
    <row r="7" spans="1:9" s="17" customFormat="1" ht="16.5" x14ac:dyDescent="0.25">
      <c r="A7" s="18" t="s">
        <v>13</v>
      </c>
      <c r="B7" s="19"/>
      <c r="C7" s="19"/>
      <c r="D7" s="19"/>
      <c r="E7" s="19"/>
      <c r="F7" s="19"/>
      <c r="G7" s="19"/>
      <c r="H7" s="19"/>
    </row>
    <row r="8" spans="1:9" s="17" customFormat="1" ht="33" x14ac:dyDescent="0.25">
      <c r="A8" s="20" t="s">
        <v>14</v>
      </c>
      <c r="B8" s="20"/>
      <c r="C8" s="20"/>
      <c r="D8" s="20"/>
      <c r="E8" s="20"/>
      <c r="F8" s="20"/>
      <c r="G8" s="20"/>
      <c r="H8" s="20"/>
    </row>
    <row r="9" spans="1:9" s="17" customFormat="1" ht="16.5" x14ac:dyDescent="0.25">
      <c r="A9" s="19"/>
      <c r="B9" s="19"/>
      <c r="C9" s="19"/>
      <c r="D9" s="19"/>
      <c r="E9" s="19"/>
      <c r="F9" s="19"/>
      <c r="G9" s="19"/>
      <c r="H9" s="19"/>
    </row>
    <row r="10" spans="1:9" s="17" customFormat="1" ht="66" x14ac:dyDescent="0.25">
      <c r="A10" s="21" t="s">
        <v>15</v>
      </c>
      <c r="B10" s="21"/>
      <c r="C10" s="21"/>
      <c r="D10" s="21"/>
      <c r="E10" s="21"/>
      <c r="F10" s="21"/>
      <c r="G10" s="21"/>
      <c r="H10" s="21"/>
      <c r="I10" s="22"/>
    </row>
    <row r="11" spans="1:9" s="17" customFormat="1" ht="16.5" x14ac:dyDescent="0.25">
      <c r="A11" s="23"/>
      <c r="B11" s="23"/>
      <c r="C11" s="23"/>
      <c r="D11" s="23"/>
      <c r="E11" s="23"/>
      <c r="F11" s="23"/>
      <c r="G11" s="23"/>
      <c r="H11" s="23"/>
      <c r="I11" s="24"/>
    </row>
    <row r="12" spans="1:9" s="17" customFormat="1" ht="49.5" x14ac:dyDescent="0.25">
      <c r="A12" s="20" t="s">
        <v>16</v>
      </c>
      <c r="B12" s="20"/>
      <c r="C12" s="20"/>
      <c r="D12" s="20"/>
      <c r="E12" s="20"/>
      <c r="F12" s="20"/>
      <c r="G12" s="20"/>
      <c r="H12" s="20"/>
    </row>
    <row r="13" spans="1:9" s="17" customFormat="1" ht="16.5" x14ac:dyDescent="0.25">
      <c r="A13" s="19"/>
      <c r="B13" s="19"/>
      <c r="C13" s="19"/>
      <c r="D13" s="19"/>
      <c r="E13" s="19"/>
      <c r="F13" s="19"/>
      <c r="G13" s="19"/>
      <c r="H13" s="19"/>
    </row>
    <row r="14" spans="1:9" s="17" customFormat="1" ht="16.5" x14ac:dyDescent="0.25">
      <c r="A14" s="25" t="s">
        <v>17</v>
      </c>
      <c r="B14" s="25"/>
      <c r="C14" s="25"/>
      <c r="D14" s="19"/>
      <c r="E14" s="19"/>
      <c r="F14" s="19"/>
      <c r="G14" s="19"/>
      <c r="H14" s="19"/>
    </row>
    <row r="15" spans="1:9" s="17" customFormat="1" ht="16.5" x14ac:dyDescent="0.25">
      <c r="A15" s="27" t="s">
        <v>19</v>
      </c>
      <c r="B15" s="19"/>
      <c r="C15" s="19"/>
      <c r="D15" s="19"/>
      <c r="E15" s="19"/>
      <c r="F15" s="19"/>
      <c r="G15" s="19"/>
      <c r="H15" s="19"/>
    </row>
  </sheetData>
  <hyperlinks>
    <hyperlink ref="A14:B14" r:id="rId1" tooltip="See License Agreement" display="License Agreement" xr:uid="{00000000-0004-0000-0100-000000000000}"/>
    <hyperlink ref="A3" r:id="rId2" xr:uid="{00000000-0004-0000-0100-000001000000}"/>
    <hyperlink ref="A14" r:id="rId3" tooltip="See License Agreement" xr:uid="{00000000-0004-0000-0100-000002000000}"/>
  </hyperlinks>
  <pageMargins left="0.7" right="0.7" top="0.75" bottom="0.75" header="0.3" footer="0.3"/>
  <pageSetup paperSize="9"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Rent Estimate</vt:lpstr>
      <vt:lpstr>©</vt:lpstr>
      <vt:lpstr>'Rent Estimate'!_rent_amount</vt:lpstr>
      <vt:lpstr>'Rent Estimate'!first_payment</vt:lpstr>
      <vt:lpstr>'Rent Estimate'!Print_Area</vt:lpstr>
      <vt:lpstr>'Rent Estimate'!Print_Titles</vt:lpstr>
    </vt:vector>
  </TitlesOfParts>
  <Company>Spreadsheet123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Rent Payment Schedule Simple</dc:title>
  <dc:creator>www.spreadsheet123.com</dc:creator>
  <dc:description>© 2017 Spreadsheet123 LTD</dc:description>
  <cp:lastModifiedBy>DELL</cp:lastModifiedBy>
  <cp:lastPrinted>2017-04-25T09:39:34Z</cp:lastPrinted>
  <dcterms:created xsi:type="dcterms:W3CDTF">2017-02-06T17:05:34Z</dcterms:created>
  <dcterms:modified xsi:type="dcterms:W3CDTF">2025-03-20T12:49:06Z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1.0.0</vt:lpwstr>
  </property>
  <property fmtid="{D5CDD505-2E9C-101B-9397-08002B2CF9AE}" pid="3" name="Copyright">
    <vt:lpwstr>© 2017 Spreadsheet123 LTD</vt:lpwstr>
  </property>
</Properties>
</file>